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0ee1c6ceeb52f/Documents/Personal Site/climate/"/>
    </mc:Choice>
  </mc:AlternateContent>
  <xr:revisionPtr revIDLastSave="18" documentId="11_096D85527F5DEEC860A50208EBCE67E0F20429D8" xr6:coauthVersionLast="45" xr6:coauthVersionMax="45" xr10:uidLastSave="{E240365E-CD72-4059-AA5B-2C15EE2441E7}"/>
  <bookViews>
    <workbookView xWindow="9045" yWindow="3075" windowWidth="14085" windowHeight="7785" activeTab="1" xr2:uid="{00000000-000D-0000-FFFF-FFFF00000000}"/>
  </bookViews>
  <sheets>
    <sheet name="Chart1" sheetId="2" r:id="rId1"/>
    <sheet name="STCSNOW" sheetId="1" r:id="rId2"/>
    <sheet name="ANNSNOW" sheetId="3" r:id="rId3"/>
  </sheets>
  <definedNames>
    <definedName name="_xlnm._FilterDatabase" localSheetId="2" hidden="1">ANNSNOW!$N$1:$N$116</definedName>
    <definedName name="_xlnm._FilterDatabase" localSheetId="1" hidden="1">STCSNOW!$A$1:$U$129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1" l="1"/>
  <c r="N122" i="1" l="1"/>
  <c r="N121" i="1"/>
  <c r="J123" i="1"/>
  <c r="I123" i="1"/>
  <c r="M123" i="1"/>
  <c r="N120" i="3" l="1"/>
  <c r="N119" i="3" l="1"/>
  <c r="N120" i="1" l="1"/>
  <c r="N118" i="3" l="1"/>
  <c r="N117" i="3"/>
  <c r="N119" i="1"/>
  <c r="N118" i="1" l="1"/>
  <c r="N117" i="1" l="1"/>
  <c r="S121" i="1" s="1"/>
  <c r="N116" i="3" l="1"/>
  <c r="N115" i="3" l="1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O119" i="3" l="1"/>
  <c r="O120" i="3"/>
  <c r="O116" i="3"/>
  <c r="N116" i="1"/>
  <c r="S120" i="1" s="1"/>
  <c r="Q115" i="1" l="1"/>
  <c r="G132" i="1" l="1"/>
  <c r="N115" i="1" l="1"/>
  <c r="S119" i="1" s="1"/>
  <c r="J132" i="1"/>
  <c r="N114" i="1"/>
  <c r="Q114" i="1"/>
  <c r="N128" i="1"/>
  <c r="E127" i="1"/>
  <c r="R124" i="1"/>
  <c r="U32" i="1"/>
  <c r="U21" i="1"/>
  <c r="U8" i="1"/>
  <c r="U14" i="1"/>
  <c r="U12" i="1"/>
  <c r="U11" i="1"/>
  <c r="U10" i="1"/>
  <c r="U9" i="1"/>
  <c r="U7" i="1"/>
  <c r="U6" i="1"/>
  <c r="U5" i="1"/>
  <c r="U4" i="1"/>
  <c r="U3" i="1"/>
  <c r="U2" i="1"/>
  <c r="K123" i="1"/>
  <c r="H123" i="1"/>
  <c r="G123" i="1"/>
  <c r="F123" i="1"/>
  <c r="E123" i="1"/>
  <c r="H129" i="1"/>
  <c r="N113" i="1"/>
  <c r="N112" i="1"/>
  <c r="M129" i="1"/>
  <c r="N111" i="1"/>
  <c r="N110" i="1"/>
  <c r="N109" i="1"/>
  <c r="G125" i="1"/>
  <c r="G126" i="1"/>
  <c r="L129" i="1"/>
  <c r="K129" i="1"/>
  <c r="J129" i="1"/>
  <c r="I129" i="1"/>
  <c r="G129" i="1"/>
  <c r="F129" i="1"/>
  <c r="E129" i="1"/>
  <c r="D129" i="1"/>
  <c r="C129" i="1"/>
  <c r="B129" i="1"/>
  <c r="N108" i="1"/>
  <c r="N9" i="1"/>
  <c r="N10" i="1"/>
  <c r="N92" i="1"/>
  <c r="N44" i="1"/>
  <c r="N76" i="1"/>
  <c r="N46" i="1"/>
  <c r="N26" i="1"/>
  <c r="N33" i="1"/>
  <c r="N66" i="1"/>
  <c r="N5" i="1"/>
  <c r="N61" i="1"/>
  <c r="N50" i="1"/>
  <c r="N14" i="1"/>
  <c r="N49" i="1"/>
  <c r="N63" i="1"/>
  <c r="N72" i="1"/>
  <c r="N80" i="1"/>
  <c r="N2" i="1"/>
  <c r="N4" i="1"/>
  <c r="N23" i="1"/>
  <c r="N105" i="1"/>
  <c r="N104" i="1"/>
  <c r="N17" i="1"/>
  <c r="N59" i="1"/>
  <c r="N89" i="1"/>
  <c r="N3" i="1"/>
  <c r="N65" i="1"/>
  <c r="N13" i="1"/>
  <c r="N30" i="1"/>
  <c r="N85" i="1"/>
  <c r="N27" i="1"/>
  <c r="N93" i="1"/>
  <c r="N21" i="1"/>
  <c r="N48" i="1"/>
  <c r="N103" i="1"/>
  <c r="N36" i="1"/>
  <c r="N43" i="1"/>
  <c r="N53" i="1"/>
  <c r="N97" i="1"/>
  <c r="N75" i="1"/>
  <c r="N20" i="1"/>
  <c r="N60" i="1"/>
  <c r="N15" i="1"/>
  <c r="N12" i="1"/>
  <c r="N67" i="1"/>
  <c r="N83" i="1"/>
  <c r="N7" i="1"/>
  <c r="N8" i="1"/>
  <c r="N94" i="1"/>
  <c r="N90" i="1"/>
  <c r="N11" i="1"/>
  <c r="N56" i="1"/>
  <c r="N40" i="1"/>
  <c r="N74" i="1"/>
  <c r="N41" i="1"/>
  <c r="N16" i="1"/>
  <c r="N29" i="1"/>
  <c r="N35" i="1"/>
  <c r="N87" i="1"/>
  <c r="N45" i="1"/>
  <c r="N58" i="1"/>
  <c r="N47" i="1"/>
  <c r="N86" i="1"/>
  <c r="N28" i="1"/>
  <c r="N62" i="1"/>
  <c r="N102" i="1"/>
  <c r="N64" i="1"/>
  <c r="N54" i="1"/>
  <c r="N68" i="1"/>
  <c r="N88" i="1"/>
  <c r="N106" i="1"/>
  <c r="N51" i="1"/>
  <c r="N79" i="1"/>
  <c r="N91" i="1"/>
  <c r="N73" i="1"/>
  <c r="N37" i="1"/>
  <c r="N32" i="1"/>
  <c r="N25" i="1"/>
  <c r="N82" i="1"/>
  <c r="N38" i="1"/>
  <c r="N34" i="1"/>
  <c r="N24" i="1"/>
  <c r="N39" i="1"/>
  <c r="N100" i="1"/>
  <c r="N52" i="1"/>
  <c r="N78" i="1"/>
  <c r="N31" i="1"/>
  <c r="N81" i="1"/>
  <c r="N101" i="1"/>
  <c r="N19" i="1"/>
  <c r="N99" i="1"/>
  <c r="N22" i="1"/>
  <c r="N96" i="1"/>
  <c r="N98" i="1"/>
  <c r="N71" i="1"/>
  <c r="N18" i="1"/>
  <c r="N69" i="1"/>
  <c r="N77" i="1"/>
  <c r="D123" i="1"/>
  <c r="F125" i="1"/>
  <c r="E125" i="1"/>
  <c r="D125" i="1"/>
  <c r="C125" i="1"/>
  <c r="B125" i="1"/>
  <c r="C123" i="1"/>
  <c r="B123" i="1"/>
  <c r="J127" i="1"/>
  <c r="B127" i="1"/>
  <c r="C127" i="1"/>
  <c r="D127" i="1"/>
  <c r="M127" i="1"/>
  <c r="M126" i="1"/>
  <c r="L126" i="1"/>
  <c r="K126" i="1"/>
  <c r="J126" i="1"/>
  <c r="I126" i="1"/>
  <c r="H126" i="1"/>
  <c r="F126" i="1"/>
  <c r="E126" i="1"/>
  <c r="D126" i="1"/>
  <c r="C126" i="1"/>
  <c r="B126" i="1"/>
  <c r="M125" i="1"/>
  <c r="L125" i="1"/>
  <c r="K125" i="1"/>
  <c r="J125" i="1"/>
  <c r="I125" i="1"/>
  <c r="H125" i="1"/>
  <c r="S118" i="1" l="1"/>
  <c r="S115" i="1"/>
  <c r="S110" i="1"/>
  <c r="S28" i="1"/>
  <c r="S51" i="1"/>
  <c r="S87" i="1"/>
  <c r="S73" i="1"/>
  <c r="S66" i="1"/>
  <c r="S44" i="1"/>
  <c r="S109" i="1"/>
  <c r="S81" i="1"/>
  <c r="S102" i="1"/>
  <c r="S23" i="1"/>
  <c r="S82" i="1"/>
  <c r="S29" i="1"/>
  <c r="S95" i="1"/>
  <c r="S106" i="1"/>
  <c r="S39" i="1"/>
  <c r="S64" i="1"/>
  <c r="S57" i="1"/>
  <c r="S52" i="1"/>
  <c r="S42" i="1"/>
  <c r="S20" i="1"/>
  <c r="S113" i="1"/>
  <c r="S116" i="1"/>
  <c r="S88" i="1"/>
  <c r="S89" i="1"/>
  <c r="S7" i="1"/>
  <c r="S108" i="1"/>
  <c r="S6" i="1"/>
  <c r="S53" i="1"/>
  <c r="S9" i="1"/>
  <c r="S50" i="1"/>
  <c r="S14" i="1"/>
  <c r="S114" i="1"/>
  <c r="S117" i="1"/>
  <c r="S94" i="1"/>
  <c r="S99" i="1"/>
  <c r="S100" i="1"/>
  <c r="S56" i="1"/>
  <c r="S38" i="1"/>
  <c r="S36" i="1"/>
  <c r="S83" i="1"/>
  <c r="S72" i="1"/>
  <c r="S62" i="1"/>
  <c r="S61" i="1"/>
  <c r="S33" i="1"/>
  <c r="S98" i="1"/>
  <c r="S71" i="1"/>
  <c r="S24" i="1"/>
  <c r="S46" i="1"/>
  <c r="S47" i="1"/>
  <c r="S25" i="1"/>
  <c r="S34" i="1"/>
  <c r="S93" i="1"/>
  <c r="S84" i="1"/>
  <c r="S18" i="1"/>
  <c r="S70" i="1"/>
  <c r="S80" i="1"/>
  <c r="S13" i="1"/>
  <c r="S59" i="1"/>
  <c r="S60" i="1"/>
  <c r="S12" i="1"/>
  <c r="S16" i="1"/>
  <c r="S79" i="1"/>
  <c r="S40" i="1"/>
  <c r="S97" i="1"/>
  <c r="S17" i="1"/>
  <c r="S63" i="1"/>
  <c r="S27" i="1"/>
  <c r="S76" i="1"/>
  <c r="S54" i="1"/>
  <c r="S37" i="1"/>
  <c r="S48" i="1"/>
  <c r="S111" i="1"/>
  <c r="S112" i="1"/>
  <c r="S92" i="1"/>
  <c r="S78" i="1"/>
  <c r="S105" i="1"/>
  <c r="S22" i="1"/>
  <c r="S26" i="1"/>
  <c r="S85" i="1"/>
  <c r="S104" i="1"/>
  <c r="S41" i="1"/>
  <c r="S55" i="1"/>
  <c r="S58" i="1"/>
  <c r="S32" i="1"/>
  <c r="S49" i="1"/>
  <c r="S74" i="1"/>
  <c r="S75" i="1"/>
  <c r="S103" i="1"/>
  <c r="S35" i="1"/>
  <c r="S43" i="1"/>
  <c r="S86" i="1"/>
  <c r="S77" i="1"/>
  <c r="S68" i="1"/>
  <c r="S90" i="1"/>
  <c r="S91" i="1"/>
  <c r="S45" i="1"/>
  <c r="S15" i="1"/>
  <c r="S10" i="1"/>
  <c r="S11" i="1"/>
  <c r="S19" i="1"/>
  <c r="S101" i="1"/>
  <c r="S107" i="1"/>
  <c r="S31" i="1"/>
  <c r="S69" i="1"/>
  <c r="S21" i="1"/>
  <c r="S8" i="1"/>
  <c r="S67" i="1"/>
  <c r="S65" i="1"/>
  <c r="S30" i="1"/>
  <c r="S96" i="1"/>
  <c r="O39" i="1"/>
  <c r="N123" i="1"/>
  <c r="O116" i="1"/>
  <c r="O115" i="1"/>
  <c r="N126" i="1"/>
  <c r="O64" i="1"/>
  <c r="O38" i="1"/>
  <c r="N125" i="1"/>
  <c r="O88" i="1"/>
  <c r="O113" i="1"/>
  <c r="O114" i="1"/>
  <c r="O81" i="1"/>
  <c r="N129" i="1"/>
  <c r="S124" i="1" l="1"/>
  <c r="T117" i="1"/>
</calcChain>
</file>

<file path=xl/sharedStrings.xml><?xml version="1.0" encoding="utf-8"?>
<sst xmlns="http://schemas.openxmlformats.org/spreadsheetml/2006/main" count="303" uniqueCount="145">
  <si>
    <t>1899-1900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</si>
  <si>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</si>
  <si>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</si>
  <si>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</si>
  <si>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</si>
  <si>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</si>
  <si>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</si>
  <si>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</si>
  <si>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</si>
  <si>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</si>
  <si>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</si>
  <si>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</si>
  <si>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</si>
  <si>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</si>
  <si>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</si>
  <si>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</si>
  <si>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</si>
  <si>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</si>
  <si>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</si>
  <si>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</si>
  <si>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</si>
  <si>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</si>
  <si>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</si>
  <si>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</si>
  <si>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</si>
  <si>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</si>
  <si>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</si>
  <si>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</si>
  <si>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</si>
  <si>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</si>
  <si>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</si>
  <si>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</si>
  <si>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</si>
  <si>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</si>
  <si>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</si>
  <si>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</si>
  <si>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</si>
  <si>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</si>
  <si>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</si>
  <si>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</si>
  <si>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</si>
  <si>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</si>
  <si>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</si>
  <si>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</si>
  <si>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</si>
  <si>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</si>
  <si>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</si>
  <si>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</si>
  <si>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</si>
  <si>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</si>
  <si>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</si>
  <si>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</si>
  <si>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</si>
  <si>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</si>
  <si>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</si>
  <si>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</si>
  <si>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</si>
  <si>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</si>
  <si>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</si>
  <si>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</si>
  <si>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</si>
  <si>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</si>
  <si>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</si>
  <si>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</si>
  <si>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</si>
  <si>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</si>
  <si>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</si>
  <si>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</si>
  <si>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</si>
  <si>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</si>
  <si>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</si>
  <si>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</si>
  <si>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</si>
  <si>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</si>
  <si>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</si>
  <si>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</si>
  <si>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</si>
  <si>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</si>
  <si>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</si>
  <si>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</si>
  <si>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</si>
  <si>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</si>
  <si>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</si>
  <si>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</si>
  <si>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</si>
  <si>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</si>
  <si>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</si>
  <si>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</si>
  <si>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</si>
  <si>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</si>
  <si>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</si>
  <si>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</si>
  <si>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</si>
  <si>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</si>
  <si>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</si>
  <si>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</si>
  <si>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</si>
  <si>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</si>
  <si>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</si>
  <si>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</si>
  <si>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</si>
  <si>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</si>
  <si>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</si>
  <si>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</si>
  <si>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Season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</si>
  <si>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</si>
  <si>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</si>
  <si>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</si>
  <si>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</si>
  <si>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</si>
  <si>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</si>
  <si>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</si>
  <si>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</si>
  <si>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</si>
  <si>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</si>
  <si>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</si>
  <si>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</si>
  <si>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</si>
  <si>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Averages</t>
  </si>
  <si>
    <t>2003-2004</t>
  </si>
  <si>
    <t>2004-2005</t>
  </si>
  <si>
    <t>Last 30 Years</t>
  </si>
  <si>
    <t>1961-1990</t>
  </si>
  <si>
    <t>1971-2000</t>
  </si>
  <si>
    <t>2005-2006</t>
  </si>
  <si>
    <t>Std Dev</t>
  </si>
  <si>
    <t>2006-2007</t>
  </si>
  <si>
    <t>2007-2008</t>
  </si>
  <si>
    <t>2008-2009</t>
  </si>
  <si>
    <t>T</t>
  </si>
  <si>
    <t>2009-2010</t>
  </si>
  <si>
    <t>m</t>
  </si>
  <si>
    <t>2010-2011</t>
  </si>
  <si>
    <t>2011-2012</t>
  </si>
  <si>
    <t>1981-2010</t>
  </si>
  <si>
    <t>2012-2013</t>
  </si>
  <si>
    <t>2013-2014</t>
  </si>
  <si>
    <t>Year</t>
  </si>
  <si>
    <t>2014-2015</t>
  </si>
  <si>
    <t>5-yr Avg</t>
  </si>
  <si>
    <t>2015-2016</t>
  </si>
  <si>
    <t>2016-2017</t>
  </si>
  <si>
    <t>2017-2018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</si>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</sst>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164" fontId="1" fillId="0" borderId="0" xfId="0" applyNumberFormat="1" applyFont="1"/>
    <xf numFmtId="0" fontId="1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Saint</a:t>
            </a:r>
            <a:r>
              <a:rPr lang="en-US" b="1" baseline="0"/>
              <a:t> Cloud Snowfall 1893-2018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Snowfall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STCSNOW!$A$2:$A$120</c:f>
              <c:strCache>
                <c:ptCount val="119"/>
                <c:pt idx="0">
                  <c:v>1899-1900</c:v>
                </c:pt>
                <c:pt idx="1">
                  <c:v>1900-1901</c:v>
                </c:pt>
                <c:pt idx="2">
                  <c:v>1901-1902</c:v>
                </c:pt>
                <c:pt idx="3">
                  <c:v>1902-1903</c:v>
                </c:pt>
                <c:pt idx="4">
                  <c:v>1903-1904</c:v>
                </c:pt>
                <c:pt idx="5">
                  <c:v>1904-1905</c:v>
                </c:pt>
                <c:pt idx="6">
                  <c:v>1905-1906</c:v>
                </c:pt>
                <c:pt idx="7">
                  <c:v>1906-1907</c:v>
                </c:pt>
                <c:pt idx="8">
                  <c:v>1907-1908</c:v>
                </c:pt>
                <c:pt idx="9">
                  <c:v>1908-1909</c:v>
                </c:pt>
                <c:pt idx="10">
                  <c:v>1909-1910</c:v>
                </c:pt>
                <c:pt idx="11">
                  <c:v>1910-1911</c:v>
                </c:pt>
                <c:pt idx="12">
                  <c:v>1911-1912</c:v>
                </c:pt>
                <c:pt idx="13">
                  <c:v>1912-1913</c:v>
                </c:pt>
                <c:pt idx="14">
                  <c:v>1913-1914</c:v>
                </c:pt>
                <c:pt idx="15">
                  <c:v>1914-1915</c:v>
                </c:pt>
                <c:pt idx="16">
                  <c:v>1915-1916</c:v>
                </c:pt>
                <c:pt idx="17">
                  <c:v>1916-1917</c:v>
                </c:pt>
                <c:pt idx="18">
                  <c:v>1917-1918</c:v>
                </c:pt>
                <c:pt idx="19">
                  <c:v>1918-1919</c:v>
                </c:pt>
                <c:pt idx="20">
                  <c:v>1919-1920</c:v>
                </c:pt>
                <c:pt idx="21">
                  <c:v>1920-1921</c:v>
                </c:pt>
                <c:pt idx="22">
                  <c:v>1921-1922</c:v>
                </c:pt>
                <c:pt idx="23">
                  <c:v>1922-1923</c:v>
                </c:pt>
                <c:pt idx="24">
                  <c:v>1923-1924</c:v>
                </c:pt>
                <c:pt idx="25">
                  <c:v>1924-1925</c:v>
                </c:pt>
                <c:pt idx="26">
                  <c:v>1925-1926</c:v>
                </c:pt>
                <c:pt idx="27">
                  <c:v>1926-1927</c:v>
                </c:pt>
                <c:pt idx="28">
                  <c:v>1927-1928</c:v>
                </c:pt>
                <c:pt idx="29">
                  <c:v>1928-1929</c:v>
                </c:pt>
                <c:pt idx="30">
                  <c:v>1929-1930</c:v>
                </c:pt>
                <c:pt idx="31">
                  <c:v>1930-1931</c:v>
                </c:pt>
                <c:pt idx="32">
                  <c:v>1931-1932</c:v>
                </c:pt>
                <c:pt idx="33">
                  <c:v>1932-1933</c:v>
                </c:pt>
                <c:pt idx="34">
                  <c:v>1933-1934</c:v>
                </c:pt>
                <c:pt idx="35">
                  <c:v>1934-1935</c:v>
                </c:pt>
                <c:pt idx="36">
                  <c:v>1935-1936</c:v>
                </c:pt>
                <c:pt idx="37">
                  <c:v>1936-1937</c:v>
                </c:pt>
                <c:pt idx="38">
                  <c:v>1937-1938</c:v>
                </c:pt>
                <c:pt idx="39">
                  <c:v>1938-1939</c:v>
                </c:pt>
                <c:pt idx="40">
                  <c:v>1939-1940</c:v>
                </c:pt>
                <c:pt idx="41">
                  <c:v>1940-1941</c:v>
                </c:pt>
                <c:pt idx="42">
                  <c:v>1941-1942</c:v>
                </c:pt>
                <c:pt idx="43">
                  <c:v>1942-1943</c:v>
                </c:pt>
                <c:pt idx="44">
                  <c:v>1943-1944</c:v>
                </c:pt>
                <c:pt idx="45">
                  <c:v>1944-1945</c:v>
                </c:pt>
                <c:pt idx="46">
                  <c:v>1945-1946</c:v>
                </c:pt>
                <c:pt idx="47">
                  <c:v>1946-1947</c:v>
                </c:pt>
                <c:pt idx="48">
                  <c:v>1947-1948</c:v>
                </c:pt>
                <c:pt idx="49">
                  <c:v>1948-1949</c:v>
                </c:pt>
                <c:pt idx="50">
                  <c:v>1949-1950</c:v>
                </c:pt>
                <c:pt idx="51">
                  <c:v>1950-1951</c:v>
                </c:pt>
                <c:pt idx="52">
                  <c:v>1951-1952</c:v>
                </c:pt>
                <c:pt idx="53">
                  <c:v>1952-1953</c:v>
                </c:pt>
                <c:pt idx="54">
                  <c:v>1953-1954</c:v>
                </c:pt>
                <c:pt idx="55">
                  <c:v>1954-1955</c:v>
                </c:pt>
                <c:pt idx="56">
                  <c:v>1955-1956</c:v>
                </c:pt>
                <c:pt idx="57">
                  <c:v>1956-1957</c:v>
                </c:pt>
                <c:pt idx="58">
                  <c:v>1957-1958</c:v>
                </c:pt>
                <c:pt idx="59">
                  <c:v>1958-1959</c:v>
                </c:pt>
                <c:pt idx="60">
                  <c:v>1959-1960</c:v>
                </c:pt>
                <c:pt idx="61">
                  <c:v>1960-1961</c:v>
                </c:pt>
                <c:pt idx="62">
                  <c:v>1961-1962</c:v>
                </c:pt>
                <c:pt idx="63">
                  <c:v>1962-1963</c:v>
                </c:pt>
                <c:pt idx="64">
                  <c:v>1963-1964</c:v>
                </c:pt>
                <c:pt idx="65">
                  <c:v>1964-1965</c:v>
                </c:pt>
                <c:pt idx="66">
                  <c:v>1965-1966</c:v>
                </c:pt>
                <c:pt idx="67">
                  <c:v>1966-1967</c:v>
                </c:pt>
                <c:pt idx="68">
                  <c:v>1967-1968</c:v>
                </c:pt>
                <c:pt idx="69">
                  <c:v>1968-1969</c:v>
                </c:pt>
                <c:pt idx="70">
                  <c:v>1969-1970</c:v>
                </c:pt>
                <c:pt idx="71">
                  <c:v>1970-1971</c:v>
                </c:pt>
                <c:pt idx="72">
                  <c:v>1971-1972</c:v>
                </c:pt>
                <c:pt idx="73">
                  <c:v>1972-1973</c:v>
                </c:pt>
                <c:pt idx="74">
                  <c:v>1973-1974</c:v>
                </c:pt>
                <c:pt idx="75">
                  <c:v>1974-1975</c:v>
                </c:pt>
                <c:pt idx="76">
                  <c:v>1975-1976</c:v>
                </c:pt>
                <c:pt idx="77">
                  <c:v>1976-1977</c:v>
                </c:pt>
                <c:pt idx="78">
                  <c:v>1977-1978</c:v>
                </c:pt>
                <c:pt idx="79">
                  <c:v>1978-1979</c:v>
                </c:pt>
                <c:pt idx="80">
                  <c:v>1979-1980</c:v>
                </c:pt>
                <c:pt idx="81">
                  <c:v>1980-1981</c:v>
                </c:pt>
                <c:pt idx="82">
                  <c:v>1981-1982</c:v>
                </c:pt>
                <c:pt idx="83">
                  <c:v>1982-1983</c:v>
                </c:pt>
                <c:pt idx="84">
                  <c:v>1983-1984</c:v>
                </c:pt>
                <c:pt idx="85">
                  <c:v>1984-1985</c:v>
                </c:pt>
                <c:pt idx="86">
                  <c:v>1985-1986</c:v>
                </c:pt>
                <c:pt idx="87">
                  <c:v>1986-1987</c:v>
                </c:pt>
                <c:pt idx="88">
                  <c:v>1987-1988</c:v>
                </c:pt>
                <c:pt idx="89">
                  <c:v>1988-1989</c:v>
                </c:pt>
                <c:pt idx="90">
                  <c:v>1989-1990</c:v>
                </c:pt>
                <c:pt idx="91">
                  <c:v>1990-1991</c:v>
                </c:pt>
                <c:pt idx="92">
                  <c:v>1991-1992</c:v>
                </c:pt>
                <c:pt idx="93">
                  <c:v>1992-1993</c:v>
                </c:pt>
                <c:pt idx="94">
                  <c:v>1993-1994</c:v>
                </c:pt>
                <c:pt idx="95">
                  <c:v>1994-1995</c:v>
                </c:pt>
                <c:pt idx="96">
                  <c:v>1995-1996</c:v>
                </c:pt>
                <c:pt idx="97">
                  <c:v>1996-1997</c:v>
                </c:pt>
                <c:pt idx="98">
                  <c:v>1997-1998</c:v>
                </c:pt>
                <c:pt idx="99">
                  <c:v>1998-1999</c:v>
                </c:pt>
                <c:pt idx="100">
                  <c:v>1999-2000</c:v>
                </c:pt>
                <c:pt idx="101">
                  <c:v>2000-2001</c:v>
                </c:pt>
                <c:pt idx="102">
                  <c:v>2001-2002</c:v>
                </c:pt>
                <c:pt idx="103">
                  <c:v>2002-2003</c:v>
                </c:pt>
                <c:pt idx="104">
                  <c:v>2003-2004</c:v>
                </c:pt>
                <c:pt idx="105">
                  <c:v>2004-2005</c:v>
                </c:pt>
                <c:pt idx="106">
                  <c:v>2005-2006</c:v>
                </c:pt>
                <c:pt idx="107">
                  <c:v>2006-2007</c:v>
                </c:pt>
                <c:pt idx="108">
                  <c:v>2007-2008</c:v>
                </c:pt>
                <c:pt idx="109">
                  <c:v>2008-2009</c:v>
                </c:pt>
                <c:pt idx="110">
                  <c:v>2009-2010</c:v>
                </c:pt>
                <c:pt idx="111">
                  <c:v>2010-2011</c:v>
                </c:pt>
                <c:pt idx="112">
                  <c:v>2011-2012</c:v>
                </c:pt>
                <c:pt idx="113">
                  <c:v>2012-2013</c:v>
                </c:pt>
                <c:pt idx="114">
                  <c:v>2013-2014</c:v>
                </c:pt>
                <c:pt idx="115">
                  <c:v>2014-2015</c:v>
                </c:pt>
                <c:pt idx="116">
                  <c:v>2015-2016</c:v>
                </c:pt>
                <c:pt idx="117">
                  <c:v>2016-2017</c:v>
                </c:pt>
                <c:pt idx="118">
                  <c:v>2017-2018</c:v>
                </c:pt>
              </c:strCache>
            </c:strRef>
          </c:cat>
          <c:val>
            <c:numRef>
              <c:f>STCSNOW!$N$2:$N$120</c:f>
              <c:numCache>
                <c:formatCode>0.0</c:formatCode>
                <c:ptCount val="119"/>
                <c:pt idx="0">
                  <c:v>20.498000000000001</c:v>
                </c:pt>
                <c:pt idx="1">
                  <c:v>23.998999999999999</c:v>
                </c:pt>
                <c:pt idx="2">
                  <c:v>5.9949999999999992</c:v>
                </c:pt>
                <c:pt idx="3">
                  <c:v>18.997</c:v>
                </c:pt>
                <c:pt idx="4" formatCode="General">
                  <c:v>8.5</c:v>
                </c:pt>
                <c:pt idx="5">
                  <c:v>19.995999999999999</c:v>
                </c:pt>
                <c:pt idx="6">
                  <c:v>28.497999999999998</c:v>
                </c:pt>
                <c:pt idx="7">
                  <c:v>24.798009999999998</c:v>
                </c:pt>
                <c:pt idx="8">
                  <c:v>34.996010000000005</c:v>
                </c:pt>
                <c:pt idx="9">
                  <c:v>49.898009999999999</c:v>
                </c:pt>
                <c:pt idx="10">
                  <c:v>29.297999999999998</c:v>
                </c:pt>
                <c:pt idx="11">
                  <c:v>24.898999999999997</c:v>
                </c:pt>
                <c:pt idx="12">
                  <c:v>36.798000000000002</c:v>
                </c:pt>
                <c:pt idx="13">
                  <c:v>22.900000000000002</c:v>
                </c:pt>
                <c:pt idx="14">
                  <c:v>25.997</c:v>
                </c:pt>
                <c:pt idx="15">
                  <c:v>20.599</c:v>
                </c:pt>
                <c:pt idx="16">
                  <c:v>47.299000000000007</c:v>
                </c:pt>
                <c:pt idx="17">
                  <c:v>75.49799999999999</c:v>
                </c:pt>
                <c:pt idx="18">
                  <c:v>26.5</c:v>
                </c:pt>
                <c:pt idx="19">
                  <c:v>34.599000000000004</c:v>
                </c:pt>
                <c:pt idx="20">
                  <c:v>53.59901</c:v>
                </c:pt>
                <c:pt idx="21">
                  <c:v>10.69801</c:v>
                </c:pt>
                <c:pt idx="22">
                  <c:v>58.800000000000004</c:v>
                </c:pt>
                <c:pt idx="23">
                  <c:v>30.497999999999998</c:v>
                </c:pt>
                <c:pt idx="24">
                  <c:v>23.398</c:v>
                </c:pt>
                <c:pt idx="25">
                  <c:v>23.3</c:v>
                </c:pt>
                <c:pt idx="26">
                  <c:v>27.6</c:v>
                </c:pt>
                <c:pt idx="27">
                  <c:v>30.998999999999999</c:v>
                </c:pt>
                <c:pt idx="28">
                  <c:v>69.599999999999994</c:v>
                </c:pt>
                <c:pt idx="29">
                  <c:v>51.298999999999999</c:v>
                </c:pt>
                <c:pt idx="30">
                  <c:v>44.9</c:v>
                </c:pt>
                <c:pt idx="31">
                  <c:v>27.497999999999998</c:v>
                </c:pt>
                <c:pt idx="32">
                  <c:v>40</c:v>
                </c:pt>
                <c:pt idx="33">
                  <c:v>28.7</c:v>
                </c:pt>
                <c:pt idx="34">
                  <c:v>31.799999999999997</c:v>
                </c:pt>
                <c:pt idx="35">
                  <c:v>46.9</c:v>
                </c:pt>
                <c:pt idx="36">
                  <c:v>63.599000000000004</c:v>
                </c:pt>
                <c:pt idx="37">
                  <c:v>84.5</c:v>
                </c:pt>
                <c:pt idx="38">
                  <c:v>37.998999999999995</c:v>
                </c:pt>
                <c:pt idx="39">
                  <c:v>56.4</c:v>
                </c:pt>
                <c:pt idx="40" formatCode="General">
                  <c:v>25.7</c:v>
                </c:pt>
                <c:pt idx="41">
                  <c:v>53.999999999999993</c:v>
                </c:pt>
                <c:pt idx="42">
                  <c:v>26.598000000000003</c:v>
                </c:pt>
                <c:pt idx="43">
                  <c:v>47.599000000000004</c:v>
                </c:pt>
                <c:pt idx="44">
                  <c:v>36.297000000000004</c:v>
                </c:pt>
                <c:pt idx="45">
                  <c:v>47.2</c:v>
                </c:pt>
                <c:pt idx="46">
                  <c:v>43.1</c:v>
                </c:pt>
                <c:pt idx="47">
                  <c:v>28.999000000000002</c:v>
                </c:pt>
                <c:pt idx="48">
                  <c:v>46.698999999999998</c:v>
                </c:pt>
                <c:pt idx="49">
                  <c:v>34.899000000000001</c:v>
                </c:pt>
                <c:pt idx="50">
                  <c:v>48.498000000000005</c:v>
                </c:pt>
                <c:pt idx="51">
                  <c:v>81.99799999999999</c:v>
                </c:pt>
                <c:pt idx="52">
                  <c:v>56.498000000000005</c:v>
                </c:pt>
                <c:pt idx="53" formatCode="General">
                  <c:v>49.3</c:v>
                </c:pt>
                <c:pt idx="54">
                  <c:v>37.700000000000003</c:v>
                </c:pt>
                <c:pt idx="55" formatCode="General">
                  <c:v>28.8</c:v>
                </c:pt>
                <c:pt idx="56">
                  <c:v>52.8</c:v>
                </c:pt>
                <c:pt idx="57">
                  <c:v>41.9</c:v>
                </c:pt>
                <c:pt idx="58">
                  <c:v>24.798999999999999</c:v>
                </c:pt>
                <c:pt idx="59">
                  <c:v>14.097</c:v>
                </c:pt>
                <c:pt idx="60">
                  <c:v>26.297999999999995</c:v>
                </c:pt>
                <c:pt idx="61">
                  <c:v>25.897999999999996</c:v>
                </c:pt>
                <c:pt idx="62">
                  <c:v>60.997999999999998</c:v>
                </c:pt>
                <c:pt idx="63">
                  <c:v>33.198999999999998</c:v>
                </c:pt>
                <c:pt idx="64">
                  <c:v>34.199999999999996</c:v>
                </c:pt>
                <c:pt idx="65">
                  <c:v>87.899000000000001</c:v>
                </c:pt>
                <c:pt idx="66">
                  <c:v>25.498000000000001</c:v>
                </c:pt>
                <c:pt idx="67">
                  <c:v>57.099000000000004</c:v>
                </c:pt>
                <c:pt idx="68" formatCode="General">
                  <c:v>16.100000000000001</c:v>
                </c:pt>
                <c:pt idx="69">
                  <c:v>66.897999999999982</c:v>
                </c:pt>
                <c:pt idx="70">
                  <c:v>47.599000000000004</c:v>
                </c:pt>
                <c:pt idx="71">
                  <c:v>59.1</c:v>
                </c:pt>
                <c:pt idx="72">
                  <c:v>46.800000000000004</c:v>
                </c:pt>
                <c:pt idx="73">
                  <c:v>24.498000000000001</c:v>
                </c:pt>
                <c:pt idx="74">
                  <c:v>30.1</c:v>
                </c:pt>
                <c:pt idx="75">
                  <c:v>65.399000000000001</c:v>
                </c:pt>
                <c:pt idx="76">
                  <c:v>53.8</c:v>
                </c:pt>
                <c:pt idx="77">
                  <c:v>32</c:v>
                </c:pt>
                <c:pt idx="78">
                  <c:v>39.999000000000002</c:v>
                </c:pt>
                <c:pt idx="79">
                  <c:v>66.899000000000001</c:v>
                </c:pt>
                <c:pt idx="80">
                  <c:v>44.198999999999998</c:v>
                </c:pt>
                <c:pt idx="81">
                  <c:v>16.498000000000001</c:v>
                </c:pt>
                <c:pt idx="82" formatCode="General">
                  <c:v>34.4</c:v>
                </c:pt>
                <c:pt idx="83">
                  <c:v>53.300000000000004</c:v>
                </c:pt>
                <c:pt idx="84">
                  <c:v>63.600000000000009</c:v>
                </c:pt>
                <c:pt idx="85">
                  <c:v>45.598000000000006</c:v>
                </c:pt>
                <c:pt idx="86">
                  <c:v>58.599000000000004</c:v>
                </c:pt>
                <c:pt idx="87">
                  <c:v>16.698999999999998</c:v>
                </c:pt>
                <c:pt idx="88">
                  <c:v>32.1</c:v>
                </c:pt>
                <c:pt idx="89">
                  <c:v>65.198999999999984</c:v>
                </c:pt>
                <c:pt idx="90">
                  <c:v>32.5</c:v>
                </c:pt>
                <c:pt idx="91">
                  <c:v>44.498000000000005</c:v>
                </c:pt>
                <c:pt idx="92">
                  <c:v>54.500000000000014</c:v>
                </c:pt>
                <c:pt idx="93" formatCode="General">
                  <c:v>59.7</c:v>
                </c:pt>
                <c:pt idx="94">
                  <c:v>64.899000000000001</c:v>
                </c:pt>
                <c:pt idx="95">
                  <c:v>46.699000000000005</c:v>
                </c:pt>
                <c:pt idx="96">
                  <c:v>58.9</c:v>
                </c:pt>
                <c:pt idx="97">
                  <c:v>62.799000000000007</c:v>
                </c:pt>
                <c:pt idx="98">
                  <c:v>44.900000000000006</c:v>
                </c:pt>
                <c:pt idx="99">
                  <c:v>36.399999999999991</c:v>
                </c:pt>
                <c:pt idx="100">
                  <c:v>28.098999999999997</c:v>
                </c:pt>
                <c:pt idx="101">
                  <c:v>56.599000000000004</c:v>
                </c:pt>
                <c:pt idx="102">
                  <c:v>64</c:v>
                </c:pt>
                <c:pt idx="103">
                  <c:v>32</c:v>
                </c:pt>
                <c:pt idx="104">
                  <c:v>50.29999999999999</c:v>
                </c:pt>
                <c:pt idx="105">
                  <c:v>27.2</c:v>
                </c:pt>
                <c:pt idx="106">
                  <c:v>33.4</c:v>
                </c:pt>
                <c:pt idx="107">
                  <c:v>31.799999999999997</c:v>
                </c:pt>
                <c:pt idx="108">
                  <c:v>52.199999999999996</c:v>
                </c:pt>
                <c:pt idx="109">
                  <c:v>53.9</c:v>
                </c:pt>
                <c:pt idx="110">
                  <c:v>30.799999999999997</c:v>
                </c:pt>
                <c:pt idx="111">
                  <c:v>66.099999999999994</c:v>
                </c:pt>
                <c:pt idx="112">
                  <c:v>27.4</c:v>
                </c:pt>
                <c:pt idx="113">
                  <c:v>78.5</c:v>
                </c:pt>
                <c:pt idx="114">
                  <c:v>75.5</c:v>
                </c:pt>
                <c:pt idx="115">
                  <c:v>31.1</c:v>
                </c:pt>
                <c:pt idx="116">
                  <c:v>30.3</c:v>
                </c:pt>
                <c:pt idx="117">
                  <c:v>31.900000000000002</c:v>
                </c:pt>
                <c:pt idx="118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5-4DC0-BE71-A99E07E3FFE1}"/>
            </c:ext>
          </c:extLst>
        </c:ser>
        <c:ser>
          <c:idx val="1"/>
          <c:order val="1"/>
          <c:tx>
            <c:strRef>
              <c:f>STCSNOW!$S$1</c:f>
              <c:strCache>
                <c:ptCount val="1"/>
                <c:pt idx="0">
                  <c:v>5-yr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STCSNOW!$A$2:$A$120</c:f>
              <c:strCache>
                <c:ptCount val="119"/>
                <c:pt idx="0">
                  <c:v>1899-1900</c:v>
                </c:pt>
                <c:pt idx="1">
                  <c:v>1900-1901</c:v>
                </c:pt>
                <c:pt idx="2">
                  <c:v>1901-1902</c:v>
                </c:pt>
                <c:pt idx="3">
                  <c:v>1902-1903</c:v>
                </c:pt>
                <c:pt idx="4">
                  <c:v>1903-1904</c:v>
                </c:pt>
                <c:pt idx="5">
                  <c:v>1904-1905</c:v>
                </c:pt>
                <c:pt idx="6">
                  <c:v>1905-1906</c:v>
                </c:pt>
                <c:pt idx="7">
                  <c:v>1906-1907</c:v>
                </c:pt>
                <c:pt idx="8">
                  <c:v>1907-1908</c:v>
                </c:pt>
                <c:pt idx="9">
                  <c:v>1908-1909</c:v>
                </c:pt>
                <c:pt idx="10">
                  <c:v>1909-1910</c:v>
                </c:pt>
                <c:pt idx="11">
                  <c:v>1910-1911</c:v>
                </c:pt>
                <c:pt idx="12">
                  <c:v>1911-1912</c:v>
                </c:pt>
                <c:pt idx="13">
                  <c:v>1912-1913</c:v>
                </c:pt>
                <c:pt idx="14">
                  <c:v>1913-1914</c:v>
                </c:pt>
                <c:pt idx="15">
                  <c:v>1914-1915</c:v>
                </c:pt>
                <c:pt idx="16">
                  <c:v>1915-1916</c:v>
                </c:pt>
                <c:pt idx="17">
                  <c:v>1916-1917</c:v>
                </c:pt>
                <c:pt idx="18">
                  <c:v>1917-1918</c:v>
                </c:pt>
                <c:pt idx="19">
                  <c:v>1918-1919</c:v>
                </c:pt>
                <c:pt idx="20">
                  <c:v>1919-1920</c:v>
                </c:pt>
                <c:pt idx="21">
                  <c:v>1920-1921</c:v>
                </c:pt>
                <c:pt idx="22">
                  <c:v>1921-1922</c:v>
                </c:pt>
                <c:pt idx="23">
                  <c:v>1922-1923</c:v>
                </c:pt>
                <c:pt idx="24">
                  <c:v>1923-1924</c:v>
                </c:pt>
                <c:pt idx="25">
                  <c:v>1924-1925</c:v>
                </c:pt>
                <c:pt idx="26">
                  <c:v>1925-1926</c:v>
                </c:pt>
                <c:pt idx="27">
                  <c:v>1926-1927</c:v>
                </c:pt>
                <c:pt idx="28">
                  <c:v>1927-1928</c:v>
                </c:pt>
                <c:pt idx="29">
                  <c:v>1928-1929</c:v>
                </c:pt>
                <c:pt idx="30">
                  <c:v>1929-1930</c:v>
                </c:pt>
                <c:pt idx="31">
                  <c:v>1930-1931</c:v>
                </c:pt>
                <c:pt idx="32">
                  <c:v>1931-1932</c:v>
                </c:pt>
                <c:pt idx="33">
                  <c:v>1932-1933</c:v>
                </c:pt>
                <c:pt idx="34">
                  <c:v>1933-1934</c:v>
                </c:pt>
                <c:pt idx="35">
                  <c:v>1934-1935</c:v>
                </c:pt>
                <c:pt idx="36">
                  <c:v>1935-1936</c:v>
                </c:pt>
                <c:pt idx="37">
                  <c:v>1936-1937</c:v>
                </c:pt>
                <c:pt idx="38">
                  <c:v>1937-1938</c:v>
                </c:pt>
                <c:pt idx="39">
                  <c:v>1938-1939</c:v>
                </c:pt>
                <c:pt idx="40">
                  <c:v>1939-1940</c:v>
                </c:pt>
                <c:pt idx="41">
                  <c:v>1940-1941</c:v>
                </c:pt>
                <c:pt idx="42">
                  <c:v>1941-1942</c:v>
                </c:pt>
                <c:pt idx="43">
                  <c:v>1942-1943</c:v>
                </c:pt>
                <c:pt idx="44">
                  <c:v>1943-1944</c:v>
                </c:pt>
                <c:pt idx="45">
                  <c:v>1944-1945</c:v>
                </c:pt>
                <c:pt idx="46">
                  <c:v>1945-1946</c:v>
                </c:pt>
                <c:pt idx="47">
                  <c:v>1946-1947</c:v>
                </c:pt>
                <c:pt idx="48">
                  <c:v>1947-1948</c:v>
                </c:pt>
                <c:pt idx="49">
                  <c:v>1948-1949</c:v>
                </c:pt>
                <c:pt idx="50">
                  <c:v>1949-1950</c:v>
                </c:pt>
                <c:pt idx="51">
                  <c:v>1950-1951</c:v>
                </c:pt>
                <c:pt idx="52">
                  <c:v>1951-1952</c:v>
                </c:pt>
                <c:pt idx="53">
                  <c:v>1952-1953</c:v>
                </c:pt>
                <c:pt idx="54">
                  <c:v>1953-1954</c:v>
                </c:pt>
                <c:pt idx="55">
                  <c:v>1954-1955</c:v>
                </c:pt>
                <c:pt idx="56">
                  <c:v>1955-1956</c:v>
                </c:pt>
                <c:pt idx="57">
                  <c:v>1956-1957</c:v>
                </c:pt>
                <c:pt idx="58">
                  <c:v>1957-1958</c:v>
                </c:pt>
                <c:pt idx="59">
                  <c:v>1958-1959</c:v>
                </c:pt>
                <c:pt idx="60">
                  <c:v>1959-1960</c:v>
                </c:pt>
                <c:pt idx="61">
                  <c:v>1960-1961</c:v>
                </c:pt>
                <c:pt idx="62">
                  <c:v>1961-1962</c:v>
                </c:pt>
                <c:pt idx="63">
                  <c:v>1962-1963</c:v>
                </c:pt>
                <c:pt idx="64">
                  <c:v>1963-1964</c:v>
                </c:pt>
                <c:pt idx="65">
                  <c:v>1964-1965</c:v>
                </c:pt>
                <c:pt idx="66">
                  <c:v>1965-1966</c:v>
                </c:pt>
                <c:pt idx="67">
                  <c:v>1966-1967</c:v>
                </c:pt>
                <c:pt idx="68">
                  <c:v>1967-1968</c:v>
                </c:pt>
                <c:pt idx="69">
                  <c:v>1968-1969</c:v>
                </c:pt>
                <c:pt idx="70">
                  <c:v>1969-1970</c:v>
                </c:pt>
                <c:pt idx="71">
                  <c:v>1970-1971</c:v>
                </c:pt>
                <c:pt idx="72">
                  <c:v>1971-1972</c:v>
                </c:pt>
                <c:pt idx="73">
                  <c:v>1972-1973</c:v>
                </c:pt>
                <c:pt idx="74">
                  <c:v>1973-1974</c:v>
                </c:pt>
                <c:pt idx="75">
                  <c:v>1974-1975</c:v>
                </c:pt>
                <c:pt idx="76">
                  <c:v>1975-1976</c:v>
                </c:pt>
                <c:pt idx="77">
                  <c:v>1976-1977</c:v>
                </c:pt>
                <c:pt idx="78">
                  <c:v>1977-1978</c:v>
                </c:pt>
                <c:pt idx="79">
                  <c:v>1978-1979</c:v>
                </c:pt>
                <c:pt idx="80">
                  <c:v>1979-1980</c:v>
                </c:pt>
                <c:pt idx="81">
                  <c:v>1980-1981</c:v>
                </c:pt>
                <c:pt idx="82">
                  <c:v>1981-1982</c:v>
                </c:pt>
                <c:pt idx="83">
                  <c:v>1982-1983</c:v>
                </c:pt>
                <c:pt idx="84">
                  <c:v>1983-1984</c:v>
                </c:pt>
                <c:pt idx="85">
                  <c:v>1984-1985</c:v>
                </c:pt>
                <c:pt idx="86">
                  <c:v>1985-1986</c:v>
                </c:pt>
                <c:pt idx="87">
                  <c:v>1986-1987</c:v>
                </c:pt>
                <c:pt idx="88">
                  <c:v>1987-1988</c:v>
                </c:pt>
                <c:pt idx="89">
                  <c:v>1988-1989</c:v>
                </c:pt>
                <c:pt idx="90">
                  <c:v>1989-1990</c:v>
                </c:pt>
                <c:pt idx="91">
                  <c:v>1990-1991</c:v>
                </c:pt>
                <c:pt idx="92">
                  <c:v>1991-1992</c:v>
                </c:pt>
                <c:pt idx="93">
                  <c:v>1992-1993</c:v>
                </c:pt>
                <c:pt idx="94">
                  <c:v>1993-1994</c:v>
                </c:pt>
                <c:pt idx="95">
                  <c:v>1994-1995</c:v>
                </c:pt>
                <c:pt idx="96">
                  <c:v>1995-1996</c:v>
                </c:pt>
                <c:pt idx="97">
                  <c:v>1996-1997</c:v>
                </c:pt>
                <c:pt idx="98">
                  <c:v>1997-1998</c:v>
                </c:pt>
                <c:pt idx="99">
                  <c:v>1998-1999</c:v>
                </c:pt>
                <c:pt idx="100">
                  <c:v>1999-2000</c:v>
                </c:pt>
                <c:pt idx="101">
                  <c:v>2000-2001</c:v>
                </c:pt>
                <c:pt idx="102">
                  <c:v>2001-2002</c:v>
                </c:pt>
                <c:pt idx="103">
                  <c:v>2002-2003</c:v>
                </c:pt>
                <c:pt idx="104">
                  <c:v>2003-2004</c:v>
                </c:pt>
                <c:pt idx="105">
                  <c:v>2004-2005</c:v>
                </c:pt>
                <c:pt idx="106">
                  <c:v>2005-2006</c:v>
                </c:pt>
                <c:pt idx="107">
                  <c:v>2006-2007</c:v>
                </c:pt>
                <c:pt idx="108">
                  <c:v>2007-2008</c:v>
                </c:pt>
                <c:pt idx="109">
                  <c:v>2008-2009</c:v>
                </c:pt>
                <c:pt idx="110">
                  <c:v>2009-2010</c:v>
                </c:pt>
                <c:pt idx="111">
                  <c:v>2010-2011</c:v>
                </c:pt>
                <c:pt idx="112">
                  <c:v>2011-2012</c:v>
                </c:pt>
                <c:pt idx="113">
                  <c:v>2012-2013</c:v>
                </c:pt>
                <c:pt idx="114">
                  <c:v>2013-2014</c:v>
                </c:pt>
                <c:pt idx="115">
                  <c:v>2014-2015</c:v>
                </c:pt>
                <c:pt idx="116">
                  <c:v>2015-2016</c:v>
                </c:pt>
                <c:pt idx="117">
                  <c:v>2016-2017</c:v>
                </c:pt>
                <c:pt idx="118">
                  <c:v>2017-2018</c:v>
                </c:pt>
              </c:strCache>
            </c:strRef>
          </c:cat>
          <c:val>
            <c:numRef>
              <c:f>STCSNOW!$S$2:$S$120</c:f>
              <c:numCache>
                <c:formatCode>General</c:formatCode>
                <c:ptCount val="1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">
                  <c:v>15.597800000000001</c:v>
                </c:pt>
                <c:pt idx="5" formatCode="0.0">
                  <c:v>15.497399999999999</c:v>
                </c:pt>
                <c:pt idx="6" formatCode="0.0">
                  <c:v>16.397199999999998</c:v>
                </c:pt>
                <c:pt idx="7" formatCode="0.0">
                  <c:v>20.157801999999997</c:v>
                </c:pt>
                <c:pt idx="8" formatCode="0.0">
                  <c:v>23.357604000000002</c:v>
                </c:pt>
                <c:pt idx="9" formatCode="0.0">
                  <c:v>31.637206000000003</c:v>
                </c:pt>
                <c:pt idx="10" formatCode="0.0">
                  <c:v>33.497606000000005</c:v>
                </c:pt>
                <c:pt idx="11" formatCode="0.0">
                  <c:v>32.777805999999998</c:v>
                </c:pt>
                <c:pt idx="12" formatCode="0.0">
                  <c:v>35.177804000000002</c:v>
                </c:pt>
                <c:pt idx="13" formatCode="0.0">
                  <c:v>32.758602000000003</c:v>
                </c:pt>
                <c:pt idx="14" formatCode="0.0">
                  <c:v>27.978400000000001</c:v>
                </c:pt>
                <c:pt idx="15" formatCode="0.0">
                  <c:v>26.238600000000002</c:v>
                </c:pt>
                <c:pt idx="16" formatCode="0.0">
                  <c:v>30.718600000000002</c:v>
                </c:pt>
                <c:pt idx="17" formatCode="0.0">
                  <c:v>38.458600000000004</c:v>
                </c:pt>
                <c:pt idx="18" formatCode="0.0">
                  <c:v>39.178600000000003</c:v>
                </c:pt>
                <c:pt idx="19" formatCode="0.0">
                  <c:v>40.899000000000001</c:v>
                </c:pt>
                <c:pt idx="20" formatCode="0.0">
                  <c:v>47.499002000000004</c:v>
                </c:pt>
                <c:pt idx="21" formatCode="0.0">
                  <c:v>40.178804</c:v>
                </c:pt>
                <c:pt idx="22" formatCode="0.0">
                  <c:v>36.839204000000002</c:v>
                </c:pt>
                <c:pt idx="23" formatCode="0.0">
                  <c:v>37.638804</c:v>
                </c:pt>
                <c:pt idx="24" formatCode="0.0">
                  <c:v>35.398603999999999</c:v>
                </c:pt>
                <c:pt idx="25" formatCode="0.0">
                  <c:v>29.338802000000005</c:v>
                </c:pt>
                <c:pt idx="26" formatCode="0.0">
                  <c:v>32.719200000000001</c:v>
                </c:pt>
                <c:pt idx="27" formatCode="0.0">
                  <c:v>27.158999999999999</c:v>
                </c:pt>
                <c:pt idx="28" formatCode="0.0">
                  <c:v>34.979399999999998</c:v>
                </c:pt>
                <c:pt idx="29" formatCode="0.0">
                  <c:v>40.559600000000003</c:v>
                </c:pt>
                <c:pt idx="30" formatCode="0.0">
                  <c:v>44.879600000000003</c:v>
                </c:pt>
                <c:pt idx="31" formatCode="0.0">
                  <c:v>44.859200000000001</c:v>
                </c:pt>
                <c:pt idx="32" formatCode="0.0">
                  <c:v>46.659399999999998</c:v>
                </c:pt>
                <c:pt idx="33" formatCode="0.0">
                  <c:v>38.479399999999998</c:v>
                </c:pt>
                <c:pt idx="34" formatCode="0.0">
                  <c:v>34.579599999999992</c:v>
                </c:pt>
                <c:pt idx="35" formatCode="0.0">
                  <c:v>34.979599999999998</c:v>
                </c:pt>
                <c:pt idx="36" formatCode="0.0">
                  <c:v>42.199800000000003</c:v>
                </c:pt>
                <c:pt idx="37" formatCode="0.0">
                  <c:v>51.099800000000002</c:v>
                </c:pt>
                <c:pt idx="38" formatCode="0.0">
                  <c:v>52.959600000000002</c:v>
                </c:pt>
                <c:pt idx="39" formatCode="0.0">
                  <c:v>57.879599999999996</c:v>
                </c:pt>
                <c:pt idx="40" formatCode="0.0">
                  <c:v>53.639599999999994</c:v>
                </c:pt>
                <c:pt idx="41" formatCode="0.0">
                  <c:v>51.719799999999999</c:v>
                </c:pt>
                <c:pt idx="42" formatCode="0.0">
                  <c:v>40.139400000000002</c:v>
                </c:pt>
                <c:pt idx="43" formatCode="0.0">
                  <c:v>42.059400000000004</c:v>
                </c:pt>
                <c:pt idx="44" formatCode="0.0">
                  <c:v>38.038799999999995</c:v>
                </c:pt>
                <c:pt idx="45" formatCode="0.0">
                  <c:v>42.338800000000006</c:v>
                </c:pt>
                <c:pt idx="46" formatCode="0.0">
                  <c:v>40.158799999999999</c:v>
                </c:pt>
                <c:pt idx="47" formatCode="0.0">
                  <c:v>40.638999999999996</c:v>
                </c:pt>
                <c:pt idx="48" formatCode="0.0">
                  <c:v>40.459000000000003</c:v>
                </c:pt>
                <c:pt idx="49" formatCode="0.0">
                  <c:v>40.179400000000001</c:v>
                </c:pt>
                <c:pt idx="50" formatCode="0.0">
                  <c:v>40.439</c:v>
                </c:pt>
                <c:pt idx="51" formatCode="0.0">
                  <c:v>48.218600000000002</c:v>
                </c:pt>
                <c:pt idx="52" formatCode="0.0">
                  <c:v>53.718399999999995</c:v>
                </c:pt>
                <c:pt idx="53" formatCode="0.0">
                  <c:v>54.238599999999998</c:v>
                </c:pt>
                <c:pt idx="54" formatCode="0.0">
                  <c:v>54.798799999999993</c:v>
                </c:pt>
                <c:pt idx="55" formatCode="0.0">
                  <c:v>50.859200000000001</c:v>
                </c:pt>
                <c:pt idx="56" formatCode="0.0">
                  <c:v>45.019600000000004</c:v>
                </c:pt>
                <c:pt idx="57" formatCode="0.0">
                  <c:v>42.1</c:v>
                </c:pt>
                <c:pt idx="58" formatCode="0.0">
                  <c:v>37.199799999999996</c:v>
                </c:pt>
                <c:pt idx="59" formatCode="0.0">
                  <c:v>32.479200000000006</c:v>
                </c:pt>
                <c:pt idx="60" formatCode="0.0">
                  <c:v>31.9788</c:v>
                </c:pt>
                <c:pt idx="61" formatCode="0.0">
                  <c:v>26.598399999999998</c:v>
                </c:pt>
                <c:pt idx="62" formatCode="0.0">
                  <c:v>30.417999999999996</c:v>
                </c:pt>
                <c:pt idx="63" formatCode="0.0">
                  <c:v>32.097999999999999</c:v>
                </c:pt>
                <c:pt idx="64" formatCode="0.0">
                  <c:v>36.118599999999994</c:v>
                </c:pt>
                <c:pt idx="65" formatCode="0.0">
                  <c:v>48.438800000000001</c:v>
                </c:pt>
                <c:pt idx="66" formatCode="0.0">
                  <c:v>48.358799999999995</c:v>
                </c:pt>
                <c:pt idx="67" formatCode="0.0">
                  <c:v>47.578999999999994</c:v>
                </c:pt>
                <c:pt idx="68" formatCode="0.0">
                  <c:v>44.159199999999991</c:v>
                </c:pt>
                <c:pt idx="69" formatCode="0.0">
                  <c:v>50.698799999999991</c:v>
                </c:pt>
                <c:pt idx="70" formatCode="0.0">
                  <c:v>42.638799999999989</c:v>
                </c:pt>
                <c:pt idx="71" formatCode="0.0">
                  <c:v>49.359199999999994</c:v>
                </c:pt>
                <c:pt idx="72" formatCode="0.0">
                  <c:v>47.299399999999999</c:v>
                </c:pt>
                <c:pt idx="73" formatCode="0.0">
                  <c:v>48.978999999999999</c:v>
                </c:pt>
                <c:pt idx="74" formatCode="0.0">
                  <c:v>41.619399999999999</c:v>
                </c:pt>
                <c:pt idx="75" formatCode="0.0">
                  <c:v>45.179400000000001</c:v>
                </c:pt>
                <c:pt idx="76" formatCode="0.0">
                  <c:v>44.119399999999999</c:v>
                </c:pt>
                <c:pt idx="77" formatCode="0.0">
                  <c:v>41.159399999999998</c:v>
                </c:pt>
                <c:pt idx="78" formatCode="0.0">
                  <c:v>44.259599999999992</c:v>
                </c:pt>
                <c:pt idx="79" formatCode="0.0">
                  <c:v>51.619399999999999</c:v>
                </c:pt>
                <c:pt idx="80" formatCode="0.0">
                  <c:v>47.379399999999997</c:v>
                </c:pt>
                <c:pt idx="81" formatCode="0.0">
                  <c:v>39.918999999999997</c:v>
                </c:pt>
                <c:pt idx="82" formatCode="0.0">
                  <c:v>40.398999999999994</c:v>
                </c:pt>
                <c:pt idx="83" formatCode="0.0">
                  <c:v>43.059200000000004</c:v>
                </c:pt>
                <c:pt idx="84" formatCode="0.0">
                  <c:v>42.3994</c:v>
                </c:pt>
                <c:pt idx="85" formatCode="0.0">
                  <c:v>42.679200000000002</c:v>
                </c:pt>
                <c:pt idx="86" formatCode="0.0">
                  <c:v>51.099400000000003</c:v>
                </c:pt>
                <c:pt idx="87" formatCode="0.0">
                  <c:v>47.559200000000011</c:v>
                </c:pt>
                <c:pt idx="88" formatCode="0.0">
                  <c:v>43.319200000000009</c:v>
                </c:pt>
                <c:pt idx="89" formatCode="0.0">
                  <c:v>43.638999999999996</c:v>
                </c:pt>
                <c:pt idx="90" formatCode="0.0">
                  <c:v>41.019399999999997</c:v>
                </c:pt>
                <c:pt idx="91" formatCode="0.0">
                  <c:v>38.199199999999998</c:v>
                </c:pt>
                <c:pt idx="92" formatCode="0.0">
                  <c:v>45.759399999999992</c:v>
                </c:pt>
                <c:pt idx="93" formatCode="0.0">
                  <c:v>51.279399999999995</c:v>
                </c:pt>
                <c:pt idx="94" formatCode="0.0">
                  <c:v>51.219400000000007</c:v>
                </c:pt>
                <c:pt idx="95" formatCode="0.0">
                  <c:v>54.059200000000011</c:v>
                </c:pt>
                <c:pt idx="96" formatCode="0.0">
                  <c:v>56.939600000000006</c:v>
                </c:pt>
                <c:pt idx="97" formatCode="0.0">
                  <c:v>58.599400000000003</c:v>
                </c:pt>
                <c:pt idx="98" formatCode="0.0">
                  <c:v>55.639400000000002</c:v>
                </c:pt>
                <c:pt idx="99" formatCode="0.0">
                  <c:v>49.939600000000006</c:v>
                </c:pt>
                <c:pt idx="100" formatCode="0.0">
                  <c:v>46.2196</c:v>
                </c:pt>
                <c:pt idx="101" formatCode="0.0">
                  <c:v>45.759399999999992</c:v>
                </c:pt>
                <c:pt idx="102" formatCode="0.0">
                  <c:v>45.999600000000001</c:v>
                </c:pt>
                <c:pt idx="103" formatCode="0.0">
                  <c:v>43.419600000000003</c:v>
                </c:pt>
                <c:pt idx="104" formatCode="0.0">
                  <c:v>46.199599999999997</c:v>
                </c:pt>
                <c:pt idx="105" formatCode="0.0">
                  <c:v>46.019799999999989</c:v>
                </c:pt>
                <c:pt idx="106" formatCode="0.0">
                  <c:v>41.379999999999995</c:v>
                </c:pt>
                <c:pt idx="107" formatCode="0.0">
                  <c:v>34.94</c:v>
                </c:pt>
                <c:pt idx="108" formatCode="0.0">
                  <c:v>38.979999999999997</c:v>
                </c:pt>
                <c:pt idx="109" formatCode="0.0">
                  <c:v>39.700000000000003</c:v>
                </c:pt>
                <c:pt idx="110" formatCode="0.0">
                  <c:v>40.419999999999995</c:v>
                </c:pt>
                <c:pt idx="111" formatCode="0.0">
                  <c:v>46.959999999999994</c:v>
                </c:pt>
                <c:pt idx="112" formatCode="0.0">
                  <c:v>46.08</c:v>
                </c:pt>
                <c:pt idx="113" formatCode="0.0">
                  <c:v>51.339999999999996</c:v>
                </c:pt>
                <c:pt idx="114" formatCode="0.0">
                  <c:v>55.659999999999989</c:v>
                </c:pt>
                <c:pt idx="115" formatCode="0.0">
                  <c:v>55.720000000000006</c:v>
                </c:pt>
                <c:pt idx="116" formatCode="0.0">
                  <c:v>48.56</c:v>
                </c:pt>
                <c:pt idx="117" formatCode="0.0">
                  <c:v>49.46</c:v>
                </c:pt>
                <c:pt idx="118" formatCode="0.0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5-4DC0-BE71-A99E07E3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762976"/>
        <c:axId val="250762584"/>
      </c:lineChart>
      <c:catAx>
        <c:axId val="250762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Cold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62584"/>
        <c:crosses val="autoZero"/>
        <c:auto val="1"/>
        <c:lblAlgn val="ctr"/>
        <c:lblOffset val="100"/>
        <c:tickLblSkip val="5"/>
        <c:noMultiLvlLbl val="0"/>
      </c:catAx>
      <c:valAx>
        <c:axId val="25076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Snowfall</a:t>
                </a:r>
                <a:r>
                  <a:rPr lang="en-US" b="1" baseline="0"/>
                  <a:t> (inches)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Saint</a:t>
            </a:r>
            <a:r>
              <a:rPr lang="en-US" baseline="0"/>
              <a:t> Cloud Snowfall 1893-2015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Snowfall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STCSNOW!$A$2:$A$117</c:f>
              <c:strCache>
                <c:ptCount val="116"/>
                <c:pt idx="0">
                  <c:v>1899-1900</c:v>
                </c:pt>
                <c:pt idx="1">
                  <c:v>1900-1901</c:v>
                </c:pt>
                <c:pt idx="2">
                  <c:v>1901-1902</c:v>
                </c:pt>
                <c:pt idx="3">
                  <c:v>1902-1903</c:v>
                </c:pt>
                <c:pt idx="4">
                  <c:v>1903-1904</c:v>
                </c:pt>
                <c:pt idx="5">
                  <c:v>1904-1905</c:v>
                </c:pt>
                <c:pt idx="6">
                  <c:v>1905-1906</c:v>
                </c:pt>
                <c:pt idx="7">
                  <c:v>1906-1907</c:v>
                </c:pt>
                <c:pt idx="8">
                  <c:v>1907-1908</c:v>
                </c:pt>
                <c:pt idx="9">
                  <c:v>1908-1909</c:v>
                </c:pt>
                <c:pt idx="10">
                  <c:v>1909-1910</c:v>
                </c:pt>
                <c:pt idx="11">
                  <c:v>1910-1911</c:v>
                </c:pt>
                <c:pt idx="12">
                  <c:v>1911-1912</c:v>
                </c:pt>
                <c:pt idx="13">
                  <c:v>1912-1913</c:v>
                </c:pt>
                <c:pt idx="14">
                  <c:v>1913-1914</c:v>
                </c:pt>
                <c:pt idx="15">
                  <c:v>1914-1915</c:v>
                </c:pt>
                <c:pt idx="16">
                  <c:v>1915-1916</c:v>
                </c:pt>
                <c:pt idx="17">
                  <c:v>1916-1917</c:v>
                </c:pt>
                <c:pt idx="18">
                  <c:v>1917-1918</c:v>
                </c:pt>
                <c:pt idx="19">
                  <c:v>1918-1919</c:v>
                </c:pt>
                <c:pt idx="20">
                  <c:v>1919-1920</c:v>
                </c:pt>
                <c:pt idx="21">
                  <c:v>1920-1921</c:v>
                </c:pt>
                <c:pt idx="22">
                  <c:v>1921-1922</c:v>
                </c:pt>
                <c:pt idx="23">
                  <c:v>1922-1923</c:v>
                </c:pt>
                <c:pt idx="24">
                  <c:v>1923-1924</c:v>
                </c:pt>
                <c:pt idx="25">
                  <c:v>1924-1925</c:v>
                </c:pt>
                <c:pt idx="26">
                  <c:v>1925-1926</c:v>
                </c:pt>
                <c:pt idx="27">
                  <c:v>1926-1927</c:v>
                </c:pt>
                <c:pt idx="28">
                  <c:v>1927-1928</c:v>
                </c:pt>
                <c:pt idx="29">
                  <c:v>1928-1929</c:v>
                </c:pt>
                <c:pt idx="30">
                  <c:v>1929-1930</c:v>
                </c:pt>
                <c:pt idx="31">
                  <c:v>1930-1931</c:v>
                </c:pt>
                <c:pt idx="32">
                  <c:v>1931-1932</c:v>
                </c:pt>
                <c:pt idx="33">
                  <c:v>1932-1933</c:v>
                </c:pt>
                <c:pt idx="34">
                  <c:v>1933-1934</c:v>
                </c:pt>
                <c:pt idx="35">
                  <c:v>1934-1935</c:v>
                </c:pt>
                <c:pt idx="36">
                  <c:v>1935-1936</c:v>
                </c:pt>
                <c:pt idx="37">
                  <c:v>1936-1937</c:v>
                </c:pt>
                <c:pt idx="38">
                  <c:v>1937-1938</c:v>
                </c:pt>
                <c:pt idx="39">
                  <c:v>1938-1939</c:v>
                </c:pt>
                <c:pt idx="40">
                  <c:v>1939-1940</c:v>
                </c:pt>
                <c:pt idx="41">
                  <c:v>1940-1941</c:v>
                </c:pt>
                <c:pt idx="42">
                  <c:v>1941-1942</c:v>
                </c:pt>
                <c:pt idx="43">
                  <c:v>1942-1943</c:v>
                </c:pt>
                <c:pt idx="44">
                  <c:v>1943-1944</c:v>
                </c:pt>
                <c:pt idx="45">
                  <c:v>1944-1945</c:v>
                </c:pt>
                <c:pt idx="46">
                  <c:v>1945-1946</c:v>
                </c:pt>
                <c:pt idx="47">
                  <c:v>1946-1947</c:v>
                </c:pt>
                <c:pt idx="48">
                  <c:v>1947-1948</c:v>
                </c:pt>
                <c:pt idx="49">
                  <c:v>1948-1949</c:v>
                </c:pt>
                <c:pt idx="50">
                  <c:v>1949-1950</c:v>
                </c:pt>
                <c:pt idx="51">
                  <c:v>1950-1951</c:v>
                </c:pt>
                <c:pt idx="52">
                  <c:v>1951-1952</c:v>
                </c:pt>
                <c:pt idx="53">
                  <c:v>1952-1953</c:v>
                </c:pt>
                <c:pt idx="54">
                  <c:v>1953-1954</c:v>
                </c:pt>
                <c:pt idx="55">
                  <c:v>1954-1955</c:v>
                </c:pt>
                <c:pt idx="56">
                  <c:v>1955-1956</c:v>
                </c:pt>
                <c:pt idx="57">
                  <c:v>1956-1957</c:v>
                </c:pt>
                <c:pt idx="58">
                  <c:v>1957-1958</c:v>
                </c:pt>
                <c:pt idx="59">
                  <c:v>1958-1959</c:v>
                </c:pt>
                <c:pt idx="60">
                  <c:v>1959-1960</c:v>
                </c:pt>
                <c:pt idx="61">
                  <c:v>1960-1961</c:v>
                </c:pt>
                <c:pt idx="62">
                  <c:v>1961-1962</c:v>
                </c:pt>
                <c:pt idx="63">
                  <c:v>1962-1963</c:v>
                </c:pt>
                <c:pt idx="64">
                  <c:v>1963-1964</c:v>
                </c:pt>
                <c:pt idx="65">
                  <c:v>1964-1965</c:v>
                </c:pt>
                <c:pt idx="66">
                  <c:v>1965-1966</c:v>
                </c:pt>
                <c:pt idx="67">
                  <c:v>1966-1967</c:v>
                </c:pt>
                <c:pt idx="68">
                  <c:v>1967-1968</c:v>
                </c:pt>
                <c:pt idx="69">
                  <c:v>1968-1969</c:v>
                </c:pt>
                <c:pt idx="70">
                  <c:v>1969-1970</c:v>
                </c:pt>
                <c:pt idx="71">
                  <c:v>1970-1971</c:v>
                </c:pt>
                <c:pt idx="72">
                  <c:v>1971-1972</c:v>
                </c:pt>
                <c:pt idx="73">
                  <c:v>1972-1973</c:v>
                </c:pt>
                <c:pt idx="74">
                  <c:v>1973-1974</c:v>
                </c:pt>
                <c:pt idx="75">
                  <c:v>1974-1975</c:v>
                </c:pt>
                <c:pt idx="76">
                  <c:v>1975-1976</c:v>
                </c:pt>
                <c:pt idx="77">
                  <c:v>1976-1977</c:v>
                </c:pt>
                <c:pt idx="78">
                  <c:v>1977-1978</c:v>
                </c:pt>
                <c:pt idx="79">
                  <c:v>1978-1979</c:v>
                </c:pt>
                <c:pt idx="80">
                  <c:v>1979-1980</c:v>
                </c:pt>
                <c:pt idx="81">
                  <c:v>1980-1981</c:v>
                </c:pt>
                <c:pt idx="82">
                  <c:v>1981-1982</c:v>
                </c:pt>
                <c:pt idx="83">
                  <c:v>1982-1983</c:v>
                </c:pt>
                <c:pt idx="84">
                  <c:v>1983-1984</c:v>
                </c:pt>
                <c:pt idx="85">
                  <c:v>1984-1985</c:v>
                </c:pt>
                <c:pt idx="86">
                  <c:v>1985-1986</c:v>
                </c:pt>
                <c:pt idx="87">
                  <c:v>1986-1987</c:v>
                </c:pt>
                <c:pt idx="88">
                  <c:v>1987-1988</c:v>
                </c:pt>
                <c:pt idx="89">
                  <c:v>1988-1989</c:v>
                </c:pt>
                <c:pt idx="90">
                  <c:v>1989-1990</c:v>
                </c:pt>
                <c:pt idx="91">
                  <c:v>1990-1991</c:v>
                </c:pt>
                <c:pt idx="92">
                  <c:v>1991-1992</c:v>
                </c:pt>
                <c:pt idx="93">
                  <c:v>1992-1993</c:v>
                </c:pt>
                <c:pt idx="94">
                  <c:v>1993-1994</c:v>
                </c:pt>
                <c:pt idx="95">
                  <c:v>1994-1995</c:v>
                </c:pt>
                <c:pt idx="96">
                  <c:v>1995-1996</c:v>
                </c:pt>
                <c:pt idx="97">
                  <c:v>1996-1997</c:v>
                </c:pt>
                <c:pt idx="98">
                  <c:v>1997-1998</c:v>
                </c:pt>
                <c:pt idx="99">
                  <c:v>1998-1999</c:v>
                </c:pt>
                <c:pt idx="100">
                  <c:v>1999-2000</c:v>
                </c:pt>
                <c:pt idx="101">
                  <c:v>2000-2001</c:v>
                </c:pt>
                <c:pt idx="102">
                  <c:v>2001-2002</c:v>
                </c:pt>
                <c:pt idx="103">
                  <c:v>2002-2003</c:v>
                </c:pt>
                <c:pt idx="104">
                  <c:v>2003-2004</c:v>
                </c:pt>
                <c:pt idx="105">
                  <c:v>2004-2005</c:v>
                </c:pt>
                <c:pt idx="106">
                  <c:v>2005-2006</c:v>
                </c:pt>
                <c:pt idx="107">
                  <c:v>2006-2007</c:v>
                </c:pt>
                <c:pt idx="108">
                  <c:v>2007-2008</c:v>
                </c:pt>
                <c:pt idx="109">
                  <c:v>2008-2009</c:v>
                </c:pt>
                <c:pt idx="110">
                  <c:v>2009-2010</c:v>
                </c:pt>
                <c:pt idx="111">
                  <c:v>2010-2011</c:v>
                </c:pt>
                <c:pt idx="112">
                  <c:v>2011-2012</c:v>
                </c:pt>
                <c:pt idx="113">
                  <c:v>2012-2013</c:v>
                </c:pt>
                <c:pt idx="114">
                  <c:v>2013-2014</c:v>
                </c:pt>
                <c:pt idx="115">
                  <c:v>2014-2015</c:v>
                </c:pt>
              </c:strCache>
            </c:strRef>
          </c:cat>
          <c:val>
            <c:numRef>
              <c:f>STCSNOW!$N$2:$N$117</c:f>
              <c:numCache>
                <c:formatCode>0.0</c:formatCode>
                <c:ptCount val="116"/>
                <c:pt idx="0">
                  <c:v>20.498000000000001</c:v>
                </c:pt>
                <c:pt idx="1">
                  <c:v>23.998999999999999</c:v>
                </c:pt>
                <c:pt idx="2">
                  <c:v>5.9949999999999992</c:v>
                </c:pt>
                <c:pt idx="3">
                  <c:v>18.997</c:v>
                </c:pt>
                <c:pt idx="4" formatCode="General">
                  <c:v>8.5</c:v>
                </c:pt>
                <c:pt idx="5">
                  <c:v>19.995999999999999</c:v>
                </c:pt>
                <c:pt idx="6">
                  <c:v>28.497999999999998</c:v>
                </c:pt>
                <c:pt idx="7">
                  <c:v>24.798009999999998</c:v>
                </c:pt>
                <c:pt idx="8">
                  <c:v>34.996010000000005</c:v>
                </c:pt>
                <c:pt idx="9">
                  <c:v>49.898009999999999</c:v>
                </c:pt>
                <c:pt idx="10">
                  <c:v>29.297999999999998</c:v>
                </c:pt>
                <c:pt idx="11">
                  <c:v>24.898999999999997</c:v>
                </c:pt>
                <c:pt idx="12">
                  <c:v>36.798000000000002</c:v>
                </c:pt>
                <c:pt idx="13">
                  <c:v>22.900000000000002</c:v>
                </c:pt>
                <c:pt idx="14">
                  <c:v>25.997</c:v>
                </c:pt>
                <c:pt idx="15">
                  <c:v>20.599</c:v>
                </c:pt>
                <c:pt idx="16">
                  <c:v>47.299000000000007</c:v>
                </c:pt>
                <c:pt idx="17">
                  <c:v>75.49799999999999</c:v>
                </c:pt>
                <c:pt idx="18">
                  <c:v>26.5</c:v>
                </c:pt>
                <c:pt idx="19">
                  <c:v>34.599000000000004</c:v>
                </c:pt>
                <c:pt idx="20">
                  <c:v>53.59901</c:v>
                </c:pt>
                <c:pt idx="21">
                  <c:v>10.69801</c:v>
                </c:pt>
                <c:pt idx="22">
                  <c:v>58.800000000000004</c:v>
                </c:pt>
                <c:pt idx="23">
                  <c:v>30.497999999999998</c:v>
                </c:pt>
                <c:pt idx="24">
                  <c:v>23.398</c:v>
                </c:pt>
                <c:pt idx="25">
                  <c:v>23.3</c:v>
                </c:pt>
                <c:pt idx="26">
                  <c:v>27.6</c:v>
                </c:pt>
                <c:pt idx="27">
                  <c:v>30.998999999999999</c:v>
                </c:pt>
                <c:pt idx="28">
                  <c:v>69.599999999999994</c:v>
                </c:pt>
                <c:pt idx="29">
                  <c:v>51.298999999999999</c:v>
                </c:pt>
                <c:pt idx="30">
                  <c:v>44.9</c:v>
                </c:pt>
                <c:pt idx="31">
                  <c:v>27.497999999999998</c:v>
                </c:pt>
                <c:pt idx="32">
                  <c:v>40</c:v>
                </c:pt>
                <c:pt idx="33">
                  <c:v>28.7</c:v>
                </c:pt>
                <c:pt idx="34">
                  <c:v>31.799999999999997</c:v>
                </c:pt>
                <c:pt idx="35">
                  <c:v>46.9</c:v>
                </c:pt>
                <c:pt idx="36">
                  <c:v>63.599000000000004</c:v>
                </c:pt>
                <c:pt idx="37">
                  <c:v>84.5</c:v>
                </c:pt>
                <c:pt idx="38">
                  <c:v>37.998999999999995</c:v>
                </c:pt>
                <c:pt idx="39">
                  <c:v>56.4</c:v>
                </c:pt>
                <c:pt idx="40" formatCode="General">
                  <c:v>25.7</c:v>
                </c:pt>
                <c:pt idx="41">
                  <c:v>53.999999999999993</c:v>
                </c:pt>
                <c:pt idx="42">
                  <c:v>26.598000000000003</c:v>
                </c:pt>
                <c:pt idx="43">
                  <c:v>47.599000000000004</c:v>
                </c:pt>
                <c:pt idx="44">
                  <c:v>36.297000000000004</c:v>
                </c:pt>
                <c:pt idx="45">
                  <c:v>47.2</c:v>
                </c:pt>
                <c:pt idx="46">
                  <c:v>43.1</c:v>
                </c:pt>
                <c:pt idx="47">
                  <c:v>28.999000000000002</c:v>
                </c:pt>
                <c:pt idx="48">
                  <c:v>46.698999999999998</c:v>
                </c:pt>
                <c:pt idx="49">
                  <c:v>34.899000000000001</c:v>
                </c:pt>
                <c:pt idx="50">
                  <c:v>48.498000000000005</c:v>
                </c:pt>
                <c:pt idx="51">
                  <c:v>81.99799999999999</c:v>
                </c:pt>
                <c:pt idx="52">
                  <c:v>56.498000000000005</c:v>
                </c:pt>
                <c:pt idx="53" formatCode="General">
                  <c:v>49.3</c:v>
                </c:pt>
                <c:pt idx="54">
                  <c:v>37.700000000000003</c:v>
                </c:pt>
                <c:pt idx="55" formatCode="General">
                  <c:v>28.8</c:v>
                </c:pt>
                <c:pt idx="56">
                  <c:v>52.8</c:v>
                </c:pt>
                <c:pt idx="57">
                  <c:v>41.9</c:v>
                </c:pt>
                <c:pt idx="58">
                  <c:v>24.798999999999999</c:v>
                </c:pt>
                <c:pt idx="59">
                  <c:v>14.097</c:v>
                </c:pt>
                <c:pt idx="60">
                  <c:v>26.297999999999995</c:v>
                </c:pt>
                <c:pt idx="61">
                  <c:v>25.897999999999996</c:v>
                </c:pt>
                <c:pt idx="62">
                  <c:v>60.997999999999998</c:v>
                </c:pt>
                <c:pt idx="63">
                  <c:v>33.198999999999998</c:v>
                </c:pt>
                <c:pt idx="64">
                  <c:v>34.199999999999996</c:v>
                </c:pt>
                <c:pt idx="65">
                  <c:v>87.899000000000001</c:v>
                </c:pt>
                <c:pt idx="66">
                  <c:v>25.498000000000001</c:v>
                </c:pt>
                <c:pt idx="67">
                  <c:v>57.099000000000004</c:v>
                </c:pt>
                <c:pt idx="68" formatCode="General">
                  <c:v>16.100000000000001</c:v>
                </c:pt>
                <c:pt idx="69">
                  <c:v>66.897999999999982</c:v>
                </c:pt>
                <c:pt idx="70">
                  <c:v>47.599000000000004</c:v>
                </c:pt>
                <c:pt idx="71">
                  <c:v>59.1</c:v>
                </c:pt>
                <c:pt idx="72">
                  <c:v>46.800000000000004</c:v>
                </c:pt>
                <c:pt idx="73">
                  <c:v>24.498000000000001</c:v>
                </c:pt>
                <c:pt idx="74">
                  <c:v>30.1</c:v>
                </c:pt>
                <c:pt idx="75">
                  <c:v>65.399000000000001</c:v>
                </c:pt>
                <c:pt idx="76">
                  <c:v>53.8</c:v>
                </c:pt>
                <c:pt idx="77">
                  <c:v>32</c:v>
                </c:pt>
                <c:pt idx="78">
                  <c:v>39.999000000000002</c:v>
                </c:pt>
                <c:pt idx="79">
                  <c:v>66.899000000000001</c:v>
                </c:pt>
                <c:pt idx="80">
                  <c:v>44.198999999999998</c:v>
                </c:pt>
                <c:pt idx="81">
                  <c:v>16.498000000000001</c:v>
                </c:pt>
                <c:pt idx="82" formatCode="General">
                  <c:v>34.4</c:v>
                </c:pt>
                <c:pt idx="83">
                  <c:v>53.300000000000004</c:v>
                </c:pt>
                <c:pt idx="84">
                  <c:v>63.600000000000009</c:v>
                </c:pt>
                <c:pt idx="85">
                  <c:v>45.598000000000006</c:v>
                </c:pt>
                <c:pt idx="86">
                  <c:v>58.599000000000004</c:v>
                </c:pt>
                <c:pt idx="87">
                  <c:v>16.698999999999998</c:v>
                </c:pt>
                <c:pt idx="88">
                  <c:v>32.1</c:v>
                </c:pt>
                <c:pt idx="89">
                  <c:v>65.198999999999984</c:v>
                </c:pt>
                <c:pt idx="90">
                  <c:v>32.5</c:v>
                </c:pt>
                <c:pt idx="91">
                  <c:v>44.498000000000005</c:v>
                </c:pt>
                <c:pt idx="92">
                  <c:v>54.500000000000014</c:v>
                </c:pt>
                <c:pt idx="93" formatCode="General">
                  <c:v>59.7</c:v>
                </c:pt>
                <c:pt idx="94">
                  <c:v>64.899000000000001</c:v>
                </c:pt>
                <c:pt idx="95">
                  <c:v>46.699000000000005</c:v>
                </c:pt>
                <c:pt idx="96">
                  <c:v>58.9</c:v>
                </c:pt>
                <c:pt idx="97">
                  <c:v>62.799000000000007</c:v>
                </c:pt>
                <c:pt idx="98">
                  <c:v>44.900000000000006</c:v>
                </c:pt>
                <c:pt idx="99">
                  <c:v>36.399999999999991</c:v>
                </c:pt>
                <c:pt idx="100">
                  <c:v>28.098999999999997</c:v>
                </c:pt>
                <c:pt idx="101">
                  <c:v>56.599000000000004</c:v>
                </c:pt>
                <c:pt idx="102">
                  <c:v>64</c:v>
                </c:pt>
                <c:pt idx="103">
                  <c:v>32</c:v>
                </c:pt>
                <c:pt idx="104">
                  <c:v>50.29999999999999</c:v>
                </c:pt>
                <c:pt idx="105">
                  <c:v>27.2</c:v>
                </c:pt>
                <c:pt idx="106">
                  <c:v>33.4</c:v>
                </c:pt>
                <c:pt idx="107">
                  <c:v>31.799999999999997</c:v>
                </c:pt>
                <c:pt idx="108">
                  <c:v>52.199999999999996</c:v>
                </c:pt>
                <c:pt idx="109">
                  <c:v>53.9</c:v>
                </c:pt>
                <c:pt idx="110">
                  <c:v>30.799999999999997</c:v>
                </c:pt>
                <c:pt idx="111">
                  <c:v>66.099999999999994</c:v>
                </c:pt>
                <c:pt idx="112">
                  <c:v>27.4</c:v>
                </c:pt>
                <c:pt idx="113">
                  <c:v>78.5</c:v>
                </c:pt>
                <c:pt idx="114">
                  <c:v>75.5</c:v>
                </c:pt>
                <c:pt idx="115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F-440A-80A8-845748E85004}"/>
            </c:ext>
          </c:extLst>
        </c:ser>
        <c:ser>
          <c:idx val="1"/>
          <c:order val="1"/>
          <c:tx>
            <c:strRef>
              <c:f>STCSNOW!$S$1</c:f>
              <c:strCache>
                <c:ptCount val="1"/>
                <c:pt idx="0">
                  <c:v>5-yr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STCSNOW!$A$2:$A$117</c:f>
              <c:strCache>
                <c:ptCount val="116"/>
                <c:pt idx="0">
                  <c:v>1899-1900</c:v>
                </c:pt>
                <c:pt idx="1">
                  <c:v>1900-1901</c:v>
                </c:pt>
                <c:pt idx="2">
                  <c:v>1901-1902</c:v>
                </c:pt>
                <c:pt idx="3">
                  <c:v>1902-1903</c:v>
                </c:pt>
                <c:pt idx="4">
                  <c:v>1903-1904</c:v>
                </c:pt>
                <c:pt idx="5">
                  <c:v>1904-1905</c:v>
                </c:pt>
                <c:pt idx="6">
                  <c:v>1905-1906</c:v>
                </c:pt>
                <c:pt idx="7">
                  <c:v>1906-1907</c:v>
                </c:pt>
                <c:pt idx="8">
                  <c:v>1907-1908</c:v>
                </c:pt>
                <c:pt idx="9">
                  <c:v>1908-1909</c:v>
                </c:pt>
                <c:pt idx="10">
                  <c:v>1909-1910</c:v>
                </c:pt>
                <c:pt idx="11">
                  <c:v>1910-1911</c:v>
                </c:pt>
                <c:pt idx="12">
                  <c:v>1911-1912</c:v>
                </c:pt>
                <c:pt idx="13">
                  <c:v>1912-1913</c:v>
                </c:pt>
                <c:pt idx="14">
                  <c:v>1913-1914</c:v>
                </c:pt>
                <c:pt idx="15">
                  <c:v>1914-1915</c:v>
                </c:pt>
                <c:pt idx="16">
                  <c:v>1915-1916</c:v>
                </c:pt>
                <c:pt idx="17">
                  <c:v>1916-1917</c:v>
                </c:pt>
                <c:pt idx="18">
                  <c:v>1917-1918</c:v>
                </c:pt>
                <c:pt idx="19">
                  <c:v>1918-1919</c:v>
                </c:pt>
                <c:pt idx="20">
                  <c:v>1919-1920</c:v>
                </c:pt>
                <c:pt idx="21">
                  <c:v>1920-1921</c:v>
                </c:pt>
                <c:pt idx="22">
                  <c:v>1921-1922</c:v>
                </c:pt>
                <c:pt idx="23">
                  <c:v>1922-1923</c:v>
                </c:pt>
                <c:pt idx="24">
                  <c:v>1923-1924</c:v>
                </c:pt>
                <c:pt idx="25">
                  <c:v>1924-1925</c:v>
                </c:pt>
                <c:pt idx="26">
                  <c:v>1925-1926</c:v>
                </c:pt>
                <c:pt idx="27">
                  <c:v>1926-1927</c:v>
                </c:pt>
                <c:pt idx="28">
                  <c:v>1927-1928</c:v>
                </c:pt>
                <c:pt idx="29">
                  <c:v>1928-1929</c:v>
                </c:pt>
                <c:pt idx="30">
                  <c:v>1929-1930</c:v>
                </c:pt>
                <c:pt idx="31">
                  <c:v>1930-1931</c:v>
                </c:pt>
                <c:pt idx="32">
                  <c:v>1931-1932</c:v>
                </c:pt>
                <c:pt idx="33">
                  <c:v>1932-1933</c:v>
                </c:pt>
                <c:pt idx="34">
                  <c:v>1933-1934</c:v>
                </c:pt>
                <c:pt idx="35">
                  <c:v>1934-1935</c:v>
                </c:pt>
                <c:pt idx="36">
                  <c:v>1935-1936</c:v>
                </c:pt>
                <c:pt idx="37">
                  <c:v>1936-1937</c:v>
                </c:pt>
                <c:pt idx="38">
                  <c:v>1937-1938</c:v>
                </c:pt>
                <c:pt idx="39">
                  <c:v>1938-1939</c:v>
                </c:pt>
                <c:pt idx="40">
                  <c:v>1939-1940</c:v>
                </c:pt>
                <c:pt idx="41">
                  <c:v>1940-1941</c:v>
                </c:pt>
                <c:pt idx="42">
                  <c:v>1941-1942</c:v>
                </c:pt>
                <c:pt idx="43">
                  <c:v>1942-1943</c:v>
                </c:pt>
                <c:pt idx="44">
                  <c:v>1943-1944</c:v>
                </c:pt>
                <c:pt idx="45">
                  <c:v>1944-1945</c:v>
                </c:pt>
                <c:pt idx="46">
                  <c:v>1945-1946</c:v>
                </c:pt>
                <c:pt idx="47">
                  <c:v>1946-1947</c:v>
                </c:pt>
                <c:pt idx="48">
                  <c:v>1947-1948</c:v>
                </c:pt>
                <c:pt idx="49">
                  <c:v>1948-1949</c:v>
                </c:pt>
                <c:pt idx="50">
                  <c:v>1949-1950</c:v>
                </c:pt>
                <c:pt idx="51">
                  <c:v>1950-1951</c:v>
                </c:pt>
                <c:pt idx="52">
                  <c:v>1951-1952</c:v>
                </c:pt>
                <c:pt idx="53">
                  <c:v>1952-1953</c:v>
                </c:pt>
                <c:pt idx="54">
                  <c:v>1953-1954</c:v>
                </c:pt>
                <c:pt idx="55">
                  <c:v>1954-1955</c:v>
                </c:pt>
                <c:pt idx="56">
                  <c:v>1955-1956</c:v>
                </c:pt>
                <c:pt idx="57">
                  <c:v>1956-1957</c:v>
                </c:pt>
                <c:pt idx="58">
                  <c:v>1957-1958</c:v>
                </c:pt>
                <c:pt idx="59">
                  <c:v>1958-1959</c:v>
                </c:pt>
                <c:pt idx="60">
                  <c:v>1959-1960</c:v>
                </c:pt>
                <c:pt idx="61">
                  <c:v>1960-1961</c:v>
                </c:pt>
                <c:pt idx="62">
                  <c:v>1961-1962</c:v>
                </c:pt>
                <c:pt idx="63">
                  <c:v>1962-1963</c:v>
                </c:pt>
                <c:pt idx="64">
                  <c:v>1963-1964</c:v>
                </c:pt>
                <c:pt idx="65">
                  <c:v>1964-1965</c:v>
                </c:pt>
                <c:pt idx="66">
                  <c:v>1965-1966</c:v>
                </c:pt>
                <c:pt idx="67">
                  <c:v>1966-1967</c:v>
                </c:pt>
                <c:pt idx="68">
                  <c:v>1967-1968</c:v>
                </c:pt>
                <c:pt idx="69">
                  <c:v>1968-1969</c:v>
                </c:pt>
                <c:pt idx="70">
                  <c:v>1969-1970</c:v>
                </c:pt>
                <c:pt idx="71">
                  <c:v>1970-1971</c:v>
                </c:pt>
                <c:pt idx="72">
                  <c:v>1971-1972</c:v>
                </c:pt>
                <c:pt idx="73">
                  <c:v>1972-1973</c:v>
                </c:pt>
                <c:pt idx="74">
                  <c:v>1973-1974</c:v>
                </c:pt>
                <c:pt idx="75">
                  <c:v>1974-1975</c:v>
                </c:pt>
                <c:pt idx="76">
                  <c:v>1975-1976</c:v>
                </c:pt>
                <c:pt idx="77">
                  <c:v>1976-1977</c:v>
                </c:pt>
                <c:pt idx="78">
                  <c:v>1977-1978</c:v>
                </c:pt>
                <c:pt idx="79">
                  <c:v>1978-1979</c:v>
                </c:pt>
                <c:pt idx="80">
                  <c:v>1979-1980</c:v>
                </c:pt>
                <c:pt idx="81">
                  <c:v>1980-1981</c:v>
                </c:pt>
                <c:pt idx="82">
                  <c:v>1981-1982</c:v>
                </c:pt>
                <c:pt idx="83">
                  <c:v>1982-1983</c:v>
                </c:pt>
                <c:pt idx="84">
                  <c:v>1983-1984</c:v>
                </c:pt>
                <c:pt idx="85">
                  <c:v>1984-1985</c:v>
                </c:pt>
                <c:pt idx="86">
                  <c:v>1985-1986</c:v>
                </c:pt>
                <c:pt idx="87">
                  <c:v>1986-1987</c:v>
                </c:pt>
                <c:pt idx="88">
                  <c:v>1987-1988</c:v>
                </c:pt>
                <c:pt idx="89">
                  <c:v>1988-1989</c:v>
                </c:pt>
                <c:pt idx="90">
                  <c:v>1989-1990</c:v>
                </c:pt>
                <c:pt idx="91">
                  <c:v>1990-1991</c:v>
                </c:pt>
                <c:pt idx="92">
                  <c:v>1991-1992</c:v>
                </c:pt>
                <c:pt idx="93">
                  <c:v>1992-1993</c:v>
                </c:pt>
                <c:pt idx="94">
                  <c:v>1993-1994</c:v>
                </c:pt>
                <c:pt idx="95">
                  <c:v>1994-1995</c:v>
                </c:pt>
                <c:pt idx="96">
                  <c:v>1995-1996</c:v>
                </c:pt>
                <c:pt idx="97">
                  <c:v>1996-1997</c:v>
                </c:pt>
                <c:pt idx="98">
                  <c:v>1997-1998</c:v>
                </c:pt>
                <c:pt idx="99">
                  <c:v>1998-1999</c:v>
                </c:pt>
                <c:pt idx="100">
                  <c:v>1999-2000</c:v>
                </c:pt>
                <c:pt idx="101">
                  <c:v>2000-2001</c:v>
                </c:pt>
                <c:pt idx="102">
                  <c:v>2001-2002</c:v>
                </c:pt>
                <c:pt idx="103">
                  <c:v>2002-2003</c:v>
                </c:pt>
                <c:pt idx="104">
                  <c:v>2003-2004</c:v>
                </c:pt>
                <c:pt idx="105">
                  <c:v>2004-2005</c:v>
                </c:pt>
                <c:pt idx="106">
                  <c:v>2005-2006</c:v>
                </c:pt>
                <c:pt idx="107">
                  <c:v>2006-2007</c:v>
                </c:pt>
                <c:pt idx="108">
                  <c:v>2007-2008</c:v>
                </c:pt>
                <c:pt idx="109">
                  <c:v>2008-2009</c:v>
                </c:pt>
                <c:pt idx="110">
                  <c:v>2009-2010</c:v>
                </c:pt>
                <c:pt idx="111">
                  <c:v>2010-2011</c:v>
                </c:pt>
                <c:pt idx="112">
                  <c:v>2011-2012</c:v>
                </c:pt>
                <c:pt idx="113">
                  <c:v>2012-2013</c:v>
                </c:pt>
                <c:pt idx="114">
                  <c:v>2013-2014</c:v>
                </c:pt>
                <c:pt idx="115">
                  <c:v>2014-2015</c:v>
                </c:pt>
              </c:strCache>
            </c:strRef>
          </c:cat>
          <c:val>
            <c:numRef>
              <c:f>STCSNOW!$S$2:$S$117</c:f>
              <c:numCache>
                <c:formatCode>General</c:formatCode>
                <c:ptCount val="1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">
                  <c:v>15.597800000000001</c:v>
                </c:pt>
                <c:pt idx="5" formatCode="0.0">
                  <c:v>15.497399999999999</c:v>
                </c:pt>
                <c:pt idx="6" formatCode="0.0">
                  <c:v>16.397199999999998</c:v>
                </c:pt>
                <c:pt idx="7" formatCode="0.0">
                  <c:v>20.157801999999997</c:v>
                </c:pt>
                <c:pt idx="8" formatCode="0.0">
                  <c:v>23.357604000000002</c:v>
                </c:pt>
                <c:pt idx="9" formatCode="0.0">
                  <c:v>31.637206000000003</c:v>
                </c:pt>
                <c:pt idx="10" formatCode="0.0">
                  <c:v>33.497606000000005</c:v>
                </c:pt>
                <c:pt idx="11" formatCode="0.0">
                  <c:v>32.777805999999998</c:v>
                </c:pt>
                <c:pt idx="12" formatCode="0.0">
                  <c:v>35.177804000000002</c:v>
                </c:pt>
                <c:pt idx="13" formatCode="0.0">
                  <c:v>32.758602000000003</c:v>
                </c:pt>
                <c:pt idx="14" formatCode="0.0">
                  <c:v>27.978400000000001</c:v>
                </c:pt>
                <c:pt idx="15" formatCode="0.0">
                  <c:v>26.238600000000002</c:v>
                </c:pt>
                <c:pt idx="16" formatCode="0.0">
                  <c:v>30.718600000000002</c:v>
                </c:pt>
                <c:pt idx="17" formatCode="0.0">
                  <c:v>38.458600000000004</c:v>
                </c:pt>
                <c:pt idx="18" formatCode="0.0">
                  <c:v>39.178600000000003</c:v>
                </c:pt>
                <c:pt idx="19" formatCode="0.0">
                  <c:v>40.899000000000001</c:v>
                </c:pt>
                <c:pt idx="20" formatCode="0.0">
                  <c:v>47.499002000000004</c:v>
                </c:pt>
                <c:pt idx="21" formatCode="0.0">
                  <c:v>40.178804</c:v>
                </c:pt>
                <c:pt idx="22" formatCode="0.0">
                  <c:v>36.839204000000002</c:v>
                </c:pt>
                <c:pt idx="23" formatCode="0.0">
                  <c:v>37.638804</c:v>
                </c:pt>
                <c:pt idx="24" formatCode="0.0">
                  <c:v>35.398603999999999</c:v>
                </c:pt>
                <c:pt idx="25" formatCode="0.0">
                  <c:v>29.338802000000005</c:v>
                </c:pt>
                <c:pt idx="26" formatCode="0.0">
                  <c:v>32.719200000000001</c:v>
                </c:pt>
                <c:pt idx="27" formatCode="0.0">
                  <c:v>27.158999999999999</c:v>
                </c:pt>
                <c:pt idx="28" formatCode="0.0">
                  <c:v>34.979399999999998</c:v>
                </c:pt>
                <c:pt idx="29" formatCode="0.0">
                  <c:v>40.559600000000003</c:v>
                </c:pt>
                <c:pt idx="30" formatCode="0.0">
                  <c:v>44.879600000000003</c:v>
                </c:pt>
                <c:pt idx="31" formatCode="0.0">
                  <c:v>44.859200000000001</c:v>
                </c:pt>
                <c:pt idx="32" formatCode="0.0">
                  <c:v>46.659399999999998</c:v>
                </c:pt>
                <c:pt idx="33" formatCode="0.0">
                  <c:v>38.479399999999998</c:v>
                </c:pt>
                <c:pt idx="34" formatCode="0.0">
                  <c:v>34.579599999999992</c:v>
                </c:pt>
                <c:pt idx="35" formatCode="0.0">
                  <c:v>34.979599999999998</c:v>
                </c:pt>
                <c:pt idx="36" formatCode="0.0">
                  <c:v>42.199800000000003</c:v>
                </c:pt>
                <c:pt idx="37" formatCode="0.0">
                  <c:v>51.099800000000002</c:v>
                </c:pt>
                <c:pt idx="38" formatCode="0.0">
                  <c:v>52.959600000000002</c:v>
                </c:pt>
                <c:pt idx="39" formatCode="0.0">
                  <c:v>57.879599999999996</c:v>
                </c:pt>
                <c:pt idx="40" formatCode="0.0">
                  <c:v>53.639599999999994</c:v>
                </c:pt>
                <c:pt idx="41" formatCode="0.0">
                  <c:v>51.719799999999999</c:v>
                </c:pt>
                <c:pt idx="42" formatCode="0.0">
                  <c:v>40.139400000000002</c:v>
                </c:pt>
                <c:pt idx="43" formatCode="0.0">
                  <c:v>42.059400000000004</c:v>
                </c:pt>
                <c:pt idx="44" formatCode="0.0">
                  <c:v>38.038799999999995</c:v>
                </c:pt>
                <c:pt idx="45" formatCode="0.0">
                  <c:v>42.338800000000006</c:v>
                </c:pt>
                <c:pt idx="46" formatCode="0.0">
                  <c:v>40.158799999999999</c:v>
                </c:pt>
                <c:pt idx="47" formatCode="0.0">
                  <c:v>40.638999999999996</c:v>
                </c:pt>
                <c:pt idx="48" formatCode="0.0">
                  <c:v>40.459000000000003</c:v>
                </c:pt>
                <c:pt idx="49" formatCode="0.0">
                  <c:v>40.179400000000001</c:v>
                </c:pt>
                <c:pt idx="50" formatCode="0.0">
                  <c:v>40.439</c:v>
                </c:pt>
                <c:pt idx="51" formatCode="0.0">
                  <c:v>48.218600000000002</c:v>
                </c:pt>
                <c:pt idx="52" formatCode="0.0">
                  <c:v>53.718399999999995</c:v>
                </c:pt>
                <c:pt idx="53" formatCode="0.0">
                  <c:v>54.238599999999998</c:v>
                </c:pt>
                <c:pt idx="54" formatCode="0.0">
                  <c:v>54.798799999999993</c:v>
                </c:pt>
                <c:pt idx="55" formatCode="0.0">
                  <c:v>50.859200000000001</c:v>
                </c:pt>
                <c:pt idx="56" formatCode="0.0">
                  <c:v>45.019600000000004</c:v>
                </c:pt>
                <c:pt idx="57" formatCode="0.0">
                  <c:v>42.1</c:v>
                </c:pt>
                <c:pt idx="58" formatCode="0.0">
                  <c:v>37.199799999999996</c:v>
                </c:pt>
                <c:pt idx="59" formatCode="0.0">
                  <c:v>32.479200000000006</c:v>
                </c:pt>
                <c:pt idx="60" formatCode="0.0">
                  <c:v>31.9788</c:v>
                </c:pt>
                <c:pt idx="61" formatCode="0.0">
                  <c:v>26.598399999999998</c:v>
                </c:pt>
                <c:pt idx="62" formatCode="0.0">
                  <c:v>30.417999999999996</c:v>
                </c:pt>
                <c:pt idx="63" formatCode="0.0">
                  <c:v>32.097999999999999</c:v>
                </c:pt>
                <c:pt idx="64" formatCode="0.0">
                  <c:v>36.118599999999994</c:v>
                </c:pt>
                <c:pt idx="65" formatCode="0.0">
                  <c:v>48.438800000000001</c:v>
                </c:pt>
                <c:pt idx="66" formatCode="0.0">
                  <c:v>48.358799999999995</c:v>
                </c:pt>
                <c:pt idx="67" formatCode="0.0">
                  <c:v>47.578999999999994</c:v>
                </c:pt>
                <c:pt idx="68" formatCode="0.0">
                  <c:v>44.159199999999991</c:v>
                </c:pt>
                <c:pt idx="69" formatCode="0.0">
                  <c:v>50.698799999999991</c:v>
                </c:pt>
                <c:pt idx="70" formatCode="0.0">
                  <c:v>42.638799999999989</c:v>
                </c:pt>
                <c:pt idx="71" formatCode="0.0">
                  <c:v>49.359199999999994</c:v>
                </c:pt>
                <c:pt idx="72" formatCode="0.0">
                  <c:v>47.299399999999999</c:v>
                </c:pt>
                <c:pt idx="73" formatCode="0.0">
                  <c:v>48.978999999999999</c:v>
                </c:pt>
                <c:pt idx="74" formatCode="0.0">
                  <c:v>41.619399999999999</c:v>
                </c:pt>
                <c:pt idx="75" formatCode="0.0">
                  <c:v>45.179400000000001</c:v>
                </c:pt>
                <c:pt idx="76" formatCode="0.0">
                  <c:v>44.119399999999999</c:v>
                </c:pt>
                <c:pt idx="77" formatCode="0.0">
                  <c:v>41.159399999999998</c:v>
                </c:pt>
                <c:pt idx="78" formatCode="0.0">
                  <c:v>44.259599999999992</c:v>
                </c:pt>
                <c:pt idx="79" formatCode="0.0">
                  <c:v>51.619399999999999</c:v>
                </c:pt>
                <c:pt idx="80" formatCode="0.0">
                  <c:v>47.379399999999997</c:v>
                </c:pt>
                <c:pt idx="81" formatCode="0.0">
                  <c:v>39.918999999999997</c:v>
                </c:pt>
                <c:pt idx="82" formatCode="0.0">
                  <c:v>40.398999999999994</c:v>
                </c:pt>
                <c:pt idx="83" formatCode="0.0">
                  <c:v>43.059200000000004</c:v>
                </c:pt>
                <c:pt idx="84" formatCode="0.0">
                  <c:v>42.3994</c:v>
                </c:pt>
                <c:pt idx="85" formatCode="0.0">
                  <c:v>42.679200000000002</c:v>
                </c:pt>
                <c:pt idx="86" formatCode="0.0">
                  <c:v>51.099400000000003</c:v>
                </c:pt>
                <c:pt idx="87" formatCode="0.0">
                  <c:v>47.559200000000011</c:v>
                </c:pt>
                <c:pt idx="88" formatCode="0.0">
                  <c:v>43.319200000000009</c:v>
                </c:pt>
                <c:pt idx="89" formatCode="0.0">
                  <c:v>43.638999999999996</c:v>
                </c:pt>
                <c:pt idx="90" formatCode="0.0">
                  <c:v>41.019399999999997</c:v>
                </c:pt>
                <c:pt idx="91" formatCode="0.0">
                  <c:v>38.199199999999998</c:v>
                </c:pt>
                <c:pt idx="92" formatCode="0.0">
                  <c:v>45.759399999999992</c:v>
                </c:pt>
                <c:pt idx="93" formatCode="0.0">
                  <c:v>51.279399999999995</c:v>
                </c:pt>
                <c:pt idx="94" formatCode="0.0">
                  <c:v>51.219400000000007</c:v>
                </c:pt>
                <c:pt idx="95" formatCode="0.0">
                  <c:v>54.059200000000011</c:v>
                </c:pt>
                <c:pt idx="96" formatCode="0.0">
                  <c:v>56.939600000000006</c:v>
                </c:pt>
                <c:pt idx="97" formatCode="0.0">
                  <c:v>58.599400000000003</c:v>
                </c:pt>
                <c:pt idx="98" formatCode="0.0">
                  <c:v>55.639400000000002</c:v>
                </c:pt>
                <c:pt idx="99" formatCode="0.0">
                  <c:v>49.939600000000006</c:v>
                </c:pt>
                <c:pt idx="100" formatCode="0.0">
                  <c:v>46.2196</c:v>
                </c:pt>
                <c:pt idx="101" formatCode="0.0">
                  <c:v>45.759399999999992</c:v>
                </c:pt>
                <c:pt idx="102" formatCode="0.0">
                  <c:v>45.999600000000001</c:v>
                </c:pt>
                <c:pt idx="103" formatCode="0.0">
                  <c:v>43.419600000000003</c:v>
                </c:pt>
                <c:pt idx="104" formatCode="0.0">
                  <c:v>46.199599999999997</c:v>
                </c:pt>
                <c:pt idx="105" formatCode="0.0">
                  <c:v>46.019799999999989</c:v>
                </c:pt>
                <c:pt idx="106" formatCode="0.0">
                  <c:v>41.379999999999995</c:v>
                </c:pt>
                <c:pt idx="107" formatCode="0.0">
                  <c:v>34.94</c:v>
                </c:pt>
                <c:pt idx="108" formatCode="0.0">
                  <c:v>38.979999999999997</c:v>
                </c:pt>
                <c:pt idx="109" formatCode="0.0">
                  <c:v>39.700000000000003</c:v>
                </c:pt>
                <c:pt idx="110" formatCode="0.0">
                  <c:v>40.419999999999995</c:v>
                </c:pt>
                <c:pt idx="111" formatCode="0.0">
                  <c:v>46.959999999999994</c:v>
                </c:pt>
                <c:pt idx="112" formatCode="0.0">
                  <c:v>46.08</c:v>
                </c:pt>
                <c:pt idx="113" formatCode="0.0">
                  <c:v>51.339999999999996</c:v>
                </c:pt>
                <c:pt idx="114" formatCode="0.0">
                  <c:v>55.659999999999989</c:v>
                </c:pt>
                <c:pt idx="115" formatCode="0.0">
                  <c:v>55.720000000000006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F-440A-80A8-845748E8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764544"/>
        <c:axId val="250761800"/>
      </c:lineChart>
      <c:catAx>
        <c:axId val="250764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Cold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61800"/>
        <c:crosses val="autoZero"/>
        <c:auto val="1"/>
        <c:lblAlgn val="ctr"/>
        <c:lblOffset val="100"/>
        <c:noMultiLvlLbl val="0"/>
      </c:catAx>
      <c:valAx>
        <c:axId val="25076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Snowfall</a:t>
                </a:r>
                <a:r>
                  <a:rPr lang="en-US" baseline="0"/>
                  <a:t> (inches)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6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87</xdr:row>
      <xdr:rowOff>51547</xdr:rowOff>
    </xdr:from>
    <xdr:to>
      <xdr:col>15</xdr:col>
      <xdr:colOff>212912</xdr:colOff>
      <xdr:row>104</xdr:row>
      <xdr:rowOff>127747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9"/>
  <sheetViews>
    <sheetView tabSelected="1" zoomScale="85" workbookViewId="0">
      <pane ySplit="450" topLeftCell="A117" activePane="bottomLeft"/>
      <selection activeCell="E1" sqref="E1"/>
      <selection pane="bottomLeft" activeCell="M122" sqref="M122"/>
    </sheetView>
  </sheetViews>
  <sheetFormatPr defaultRowHeight="12.75" x14ac:dyDescent="0.2"/>
  <cols>
    <col min="4" max="4" width="9.7109375" customWidth="1"/>
    <col min="17" max="17" width="9.140625" style="1"/>
  </cols>
  <sheetData>
    <row r="1" spans="1:21" x14ac:dyDescent="0.2">
      <c r="A1" s="2" t="s">
        <v>104</v>
      </c>
      <c r="B1" s="2" t="s">
        <v>105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  <c r="H1" s="2" t="s">
        <v>111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116</v>
      </c>
      <c r="N1" s="2" t="s">
        <v>117</v>
      </c>
      <c r="P1" s="2" t="s">
        <v>117</v>
      </c>
      <c r="Q1" s="2"/>
      <c r="R1" s="2" t="s">
        <v>104</v>
      </c>
      <c r="S1" s="2" t="s">
        <v>139</v>
      </c>
      <c r="T1" s="4" t="s">
        <v>117</v>
      </c>
    </row>
    <row r="2" spans="1:21" x14ac:dyDescent="0.2">
      <c r="A2" t="s">
        <v>0</v>
      </c>
      <c r="B2" s="1">
        <v>0</v>
      </c>
      <c r="C2" s="1">
        <v>0</v>
      </c>
      <c r="D2" s="1">
        <v>0</v>
      </c>
      <c r="E2" s="1">
        <v>0</v>
      </c>
      <c r="F2" s="1">
        <v>-1E-3</v>
      </c>
      <c r="G2" s="1">
        <v>-1E-3</v>
      </c>
      <c r="H2" s="1">
        <v>3</v>
      </c>
      <c r="I2" s="1">
        <v>4.5</v>
      </c>
      <c r="J2" s="1">
        <v>13</v>
      </c>
      <c r="K2" s="1">
        <v>0</v>
      </c>
      <c r="L2" s="1">
        <v>0</v>
      </c>
      <c r="M2" s="1">
        <v>0</v>
      </c>
      <c r="N2" s="1">
        <f t="shared" ref="N2:N33" si="0">SUM(B2:M2)</f>
        <v>20.498000000000001</v>
      </c>
      <c r="P2" s="1">
        <v>20.498000000000001</v>
      </c>
      <c r="R2" t="s">
        <v>0</v>
      </c>
      <c r="S2" t="e">
        <v>#N/A</v>
      </c>
      <c r="T2">
        <v>84.5</v>
      </c>
      <c r="U2">
        <f>RANK(T2,T2:T113,0)</f>
        <v>2</v>
      </c>
    </row>
    <row r="3" spans="1:21" x14ac:dyDescent="0.2">
      <c r="A3" t="s">
        <v>1</v>
      </c>
      <c r="B3" s="1">
        <v>0</v>
      </c>
      <c r="C3" s="1">
        <v>0</v>
      </c>
      <c r="D3" s="1">
        <v>0</v>
      </c>
      <c r="E3" s="1">
        <v>0</v>
      </c>
      <c r="F3" s="1">
        <v>4</v>
      </c>
      <c r="G3" s="1">
        <v>9</v>
      </c>
      <c r="H3" s="1">
        <v>4</v>
      </c>
      <c r="I3" s="1">
        <v>-1E-3</v>
      </c>
      <c r="J3" s="1">
        <v>7</v>
      </c>
      <c r="K3" s="1">
        <v>0</v>
      </c>
      <c r="L3" s="1">
        <v>0</v>
      </c>
      <c r="M3" s="1">
        <v>0</v>
      </c>
      <c r="N3" s="1">
        <f t="shared" si="0"/>
        <v>23.998999999999999</v>
      </c>
      <c r="P3" s="1">
        <v>23.998999999999999</v>
      </c>
      <c r="R3" t="s">
        <v>1</v>
      </c>
      <c r="S3" t="e">
        <v>#N/A</v>
      </c>
      <c r="T3">
        <v>66.897999999999982</v>
      </c>
      <c r="U3">
        <f>RANK(T3,T2:T113,0)</f>
        <v>7</v>
      </c>
    </row>
    <row r="4" spans="1:21" x14ac:dyDescent="0.2">
      <c r="A4" t="s">
        <v>2</v>
      </c>
      <c r="B4" s="1">
        <v>0</v>
      </c>
      <c r="C4" s="1">
        <v>0</v>
      </c>
      <c r="D4" s="1">
        <v>0</v>
      </c>
      <c r="E4" s="1">
        <v>0</v>
      </c>
      <c r="F4" s="1">
        <v>-1E-3</v>
      </c>
      <c r="G4" s="1">
        <v>3</v>
      </c>
      <c r="H4" s="1">
        <v>3</v>
      </c>
      <c r="I4" s="1">
        <v>-1E-3</v>
      </c>
      <c r="J4" s="1">
        <v>-1E-3</v>
      </c>
      <c r="K4" s="1">
        <v>-1E-3</v>
      </c>
      <c r="L4" s="1">
        <v>-1E-3</v>
      </c>
      <c r="M4" s="1">
        <v>0</v>
      </c>
      <c r="N4" s="1">
        <f t="shared" si="0"/>
        <v>5.9949999999999992</v>
      </c>
      <c r="P4" s="1">
        <v>5.9949999999999992</v>
      </c>
      <c r="R4" t="s">
        <v>2</v>
      </c>
      <c r="S4" t="e">
        <v>#N/A</v>
      </c>
      <c r="T4">
        <v>62.799000000000007</v>
      </c>
      <c r="U4">
        <f>RANK(T4,T2:T113,0)</f>
        <v>14</v>
      </c>
    </row>
    <row r="5" spans="1:21" x14ac:dyDescent="0.2">
      <c r="A5" t="s">
        <v>3</v>
      </c>
      <c r="B5" s="1">
        <v>0</v>
      </c>
      <c r="C5" s="1">
        <v>0</v>
      </c>
      <c r="D5" s="1">
        <v>0</v>
      </c>
      <c r="E5" s="1">
        <v>-1E-3</v>
      </c>
      <c r="F5" s="1">
        <v>1</v>
      </c>
      <c r="G5" s="1">
        <v>11</v>
      </c>
      <c r="H5" s="1">
        <v>2</v>
      </c>
      <c r="I5" s="1">
        <v>5</v>
      </c>
      <c r="J5" s="1">
        <v>-1E-3</v>
      </c>
      <c r="K5" s="1">
        <v>-1E-3</v>
      </c>
      <c r="L5" s="1">
        <v>0</v>
      </c>
      <c r="M5" s="1">
        <v>0</v>
      </c>
      <c r="N5" s="1">
        <f t="shared" si="0"/>
        <v>18.997</v>
      </c>
      <c r="P5" s="1">
        <v>18.997</v>
      </c>
      <c r="R5" t="s">
        <v>3</v>
      </c>
      <c r="S5" t="e">
        <v>#N/A</v>
      </c>
      <c r="T5">
        <v>63.600000000000009</v>
      </c>
      <c r="U5">
        <f>RANK(T5,T2:T113,0)</f>
        <v>12</v>
      </c>
    </row>
    <row r="6" spans="1:21" x14ac:dyDescent="0.2">
      <c r="A6" t="s">
        <v>4</v>
      </c>
      <c r="B6" s="1">
        <v>0</v>
      </c>
      <c r="C6" s="1">
        <v>0</v>
      </c>
      <c r="D6" s="1">
        <v>0</v>
      </c>
      <c r="E6" s="1">
        <v>-9.8999999999999999E-4</v>
      </c>
      <c r="F6" s="1">
        <v>-9.8999999999999999E-4</v>
      </c>
      <c r="G6" s="1">
        <v>-9.8999999999999999E-4</v>
      </c>
      <c r="H6" s="1">
        <v>-9.8999999999999999E-4</v>
      </c>
      <c r="I6" s="1">
        <v>2.5</v>
      </c>
      <c r="J6" s="1">
        <v>4</v>
      </c>
      <c r="K6" s="1">
        <v>2</v>
      </c>
      <c r="L6" s="1">
        <v>0</v>
      </c>
      <c r="M6" s="1">
        <v>0</v>
      </c>
      <c r="N6">
        <v>8.5</v>
      </c>
      <c r="O6" t="s">
        <v>131</v>
      </c>
      <c r="P6" s="1">
        <v>8.5</v>
      </c>
      <c r="R6" t="s">
        <v>4</v>
      </c>
      <c r="S6" s="1">
        <f t="shared" ref="S6:S37" si="1">AVERAGE(N2:N6)</f>
        <v>15.597800000000001</v>
      </c>
      <c r="T6">
        <v>69.599999999999994</v>
      </c>
      <c r="U6">
        <f>RANK(T6,T2:T113,0)</f>
        <v>5</v>
      </c>
    </row>
    <row r="7" spans="1:21" x14ac:dyDescent="0.2">
      <c r="A7" t="s">
        <v>5</v>
      </c>
      <c r="B7" s="1">
        <v>0</v>
      </c>
      <c r="C7" s="1">
        <v>0</v>
      </c>
      <c r="D7" s="1">
        <v>0</v>
      </c>
      <c r="E7" s="1">
        <v>-1E-3</v>
      </c>
      <c r="F7" s="1">
        <v>-1E-3</v>
      </c>
      <c r="G7" s="1">
        <v>6.5</v>
      </c>
      <c r="H7" s="1">
        <v>7</v>
      </c>
      <c r="I7" s="1">
        <v>3.5</v>
      </c>
      <c r="J7" s="1">
        <v>3</v>
      </c>
      <c r="K7" s="1">
        <v>-1E-3</v>
      </c>
      <c r="L7" s="1">
        <v>-1E-3</v>
      </c>
      <c r="M7" s="1">
        <v>0</v>
      </c>
      <c r="N7" s="1">
        <f t="shared" si="0"/>
        <v>19.995999999999999</v>
      </c>
      <c r="P7" s="1">
        <v>19.995999999999999</v>
      </c>
      <c r="R7" t="s">
        <v>5</v>
      </c>
      <c r="S7" s="1">
        <f t="shared" si="1"/>
        <v>15.497399999999999</v>
      </c>
      <c r="T7">
        <v>58.9</v>
      </c>
      <c r="U7">
        <f>RANK(T7,T2:T113,0)</f>
        <v>18</v>
      </c>
    </row>
    <row r="8" spans="1:21" x14ac:dyDescent="0.2">
      <c r="A8" t="s">
        <v>6</v>
      </c>
      <c r="B8" s="1">
        <v>0</v>
      </c>
      <c r="C8" s="1">
        <v>0</v>
      </c>
      <c r="D8" s="1">
        <v>0</v>
      </c>
      <c r="E8" s="1">
        <v>1.8</v>
      </c>
      <c r="F8" s="1">
        <v>11</v>
      </c>
      <c r="G8" s="1">
        <v>-1E-3</v>
      </c>
      <c r="H8" s="1">
        <v>7</v>
      </c>
      <c r="I8" s="1">
        <v>1.2</v>
      </c>
      <c r="J8" s="1">
        <v>7.5</v>
      </c>
      <c r="K8" s="1">
        <v>0</v>
      </c>
      <c r="L8" s="1">
        <v>-1E-3</v>
      </c>
      <c r="M8" s="1">
        <v>0</v>
      </c>
      <c r="N8" s="1">
        <f t="shared" si="0"/>
        <v>28.497999999999998</v>
      </c>
      <c r="P8" s="1">
        <v>28.497999999999998</v>
      </c>
      <c r="R8" t="s">
        <v>6</v>
      </c>
      <c r="S8" s="1">
        <f t="shared" si="1"/>
        <v>16.397199999999998</v>
      </c>
      <c r="T8">
        <v>64.899000000000001</v>
      </c>
      <c r="U8">
        <f>RANK(T8,T2:T113,0)</f>
        <v>10</v>
      </c>
    </row>
    <row r="9" spans="1:21" x14ac:dyDescent="0.2">
      <c r="A9" t="s">
        <v>7</v>
      </c>
      <c r="B9" s="1">
        <v>0</v>
      </c>
      <c r="C9" s="1">
        <v>0</v>
      </c>
      <c r="D9" s="1">
        <v>0</v>
      </c>
      <c r="E9" s="1">
        <v>0.5</v>
      </c>
      <c r="F9" s="1">
        <v>5.5</v>
      </c>
      <c r="G9" s="1">
        <v>4.5</v>
      </c>
      <c r="H9" s="1">
        <v>-9.8999999999999999E-4</v>
      </c>
      <c r="I9" s="1">
        <v>6.8</v>
      </c>
      <c r="J9" s="1">
        <v>5.5</v>
      </c>
      <c r="K9" s="1">
        <v>2</v>
      </c>
      <c r="L9" s="1">
        <v>-1E-3</v>
      </c>
      <c r="M9" s="1">
        <v>0</v>
      </c>
      <c r="N9" s="1">
        <f t="shared" si="0"/>
        <v>24.798009999999998</v>
      </c>
      <c r="P9" s="1">
        <v>24.798009999999998</v>
      </c>
      <c r="R9" t="s">
        <v>7</v>
      </c>
      <c r="S9" s="1">
        <f t="shared" si="1"/>
        <v>20.157801999999997</v>
      </c>
      <c r="T9">
        <v>57.099000000000004</v>
      </c>
      <c r="U9">
        <f>RANK(T9,T2:T113,0)</f>
        <v>21</v>
      </c>
    </row>
    <row r="10" spans="1:21" x14ac:dyDescent="0.2">
      <c r="A10" t="s">
        <v>8</v>
      </c>
      <c r="B10" s="1">
        <v>0</v>
      </c>
      <c r="C10" s="1">
        <v>0</v>
      </c>
      <c r="D10" s="1">
        <v>0</v>
      </c>
      <c r="E10" s="1">
        <v>-1E-3</v>
      </c>
      <c r="F10" s="1">
        <v>-1E-3</v>
      </c>
      <c r="G10" s="1">
        <v>5.8</v>
      </c>
      <c r="H10" s="1">
        <v>-9.8999999999999999E-4</v>
      </c>
      <c r="I10" s="1">
        <v>7</v>
      </c>
      <c r="J10" s="1">
        <v>17.7</v>
      </c>
      <c r="K10" s="1">
        <v>4.5</v>
      </c>
      <c r="L10" s="1">
        <v>-1E-3</v>
      </c>
      <c r="M10" s="1">
        <v>0</v>
      </c>
      <c r="N10" s="1">
        <f t="shared" si="0"/>
        <v>34.996010000000005</v>
      </c>
      <c r="P10" s="1">
        <v>34.996010000000005</v>
      </c>
      <c r="R10" t="s">
        <v>8</v>
      </c>
      <c r="S10" s="1">
        <f t="shared" si="1"/>
        <v>23.357604000000002</v>
      </c>
      <c r="T10">
        <v>59.7</v>
      </c>
      <c r="U10">
        <f>RANK(T10,T2:T113,0)</f>
        <v>16</v>
      </c>
    </row>
    <row r="11" spans="1:21" x14ac:dyDescent="0.2">
      <c r="A11" t="s">
        <v>9</v>
      </c>
      <c r="B11" s="1">
        <v>0</v>
      </c>
      <c r="C11" s="1">
        <v>0</v>
      </c>
      <c r="D11" s="1">
        <v>-1E-3</v>
      </c>
      <c r="E11" s="1">
        <v>0</v>
      </c>
      <c r="F11" s="1">
        <v>-9.8999999999999999E-4</v>
      </c>
      <c r="G11" s="1">
        <v>7.7</v>
      </c>
      <c r="H11" s="1">
        <v>7.8</v>
      </c>
      <c r="I11" s="1">
        <v>21.5</v>
      </c>
      <c r="J11" s="1">
        <v>0.4</v>
      </c>
      <c r="K11" s="1">
        <v>10</v>
      </c>
      <c r="L11" s="1">
        <v>2.5</v>
      </c>
      <c r="M11" s="1">
        <v>0</v>
      </c>
      <c r="N11" s="1">
        <f t="shared" si="0"/>
        <v>49.898009999999999</v>
      </c>
      <c r="P11" s="1">
        <v>49.898009999999999</v>
      </c>
      <c r="R11" t="s">
        <v>9</v>
      </c>
      <c r="S11" s="1">
        <f t="shared" si="1"/>
        <v>31.637206000000003</v>
      </c>
      <c r="T11">
        <v>58.599000000000004</v>
      </c>
      <c r="U11">
        <f>RANK(T11,T2:T113,0)</f>
        <v>20</v>
      </c>
    </row>
    <row r="12" spans="1:21" x14ac:dyDescent="0.2">
      <c r="A12" t="s">
        <v>10</v>
      </c>
      <c r="B12" s="1">
        <v>0</v>
      </c>
      <c r="C12" s="1">
        <v>0</v>
      </c>
      <c r="D12" s="1">
        <v>0</v>
      </c>
      <c r="E12" s="1">
        <v>-1E-3</v>
      </c>
      <c r="F12" s="1">
        <v>7</v>
      </c>
      <c r="G12" s="1">
        <v>9</v>
      </c>
      <c r="H12" s="1">
        <v>6.5</v>
      </c>
      <c r="I12" s="1">
        <v>4.5</v>
      </c>
      <c r="J12" s="1">
        <v>-1E-3</v>
      </c>
      <c r="K12" s="1">
        <v>2.2999999999999998</v>
      </c>
      <c r="L12" s="1">
        <v>0</v>
      </c>
      <c r="M12" s="1">
        <v>0</v>
      </c>
      <c r="N12" s="1">
        <f t="shared" si="0"/>
        <v>29.297999999999998</v>
      </c>
      <c r="P12" s="1">
        <v>29.297999999999998</v>
      </c>
      <c r="R12" t="s">
        <v>10</v>
      </c>
      <c r="S12" s="1">
        <f t="shared" si="1"/>
        <v>33.497606000000005</v>
      </c>
      <c r="T12">
        <v>66.899000000000001</v>
      </c>
      <c r="U12">
        <f>RANK(T12,T2:T113,0)</f>
        <v>6</v>
      </c>
    </row>
    <row r="13" spans="1:21" x14ac:dyDescent="0.2">
      <c r="A13" t="s">
        <v>11</v>
      </c>
      <c r="B13" s="1">
        <v>0</v>
      </c>
      <c r="C13" s="1">
        <v>0</v>
      </c>
      <c r="D13" s="1">
        <v>0</v>
      </c>
      <c r="E13" s="1">
        <v>-1E-3</v>
      </c>
      <c r="F13" s="1">
        <v>5.5</v>
      </c>
      <c r="G13" s="1">
        <v>4.2</v>
      </c>
      <c r="H13" s="1">
        <v>4.5</v>
      </c>
      <c r="I13" s="1">
        <v>2.5</v>
      </c>
      <c r="J13" s="1">
        <v>2.5</v>
      </c>
      <c r="K13" s="1">
        <v>5.7</v>
      </c>
      <c r="L13" s="1">
        <v>0</v>
      </c>
      <c r="M13" s="1">
        <v>0</v>
      </c>
      <c r="N13" s="1">
        <f t="shared" si="0"/>
        <v>24.898999999999997</v>
      </c>
      <c r="P13" s="1">
        <v>24.898999999999997</v>
      </c>
      <c r="R13" t="s">
        <v>11</v>
      </c>
      <c r="S13" s="1">
        <f t="shared" si="1"/>
        <v>32.777805999999998</v>
      </c>
      <c r="T13">
        <v>40.200000000000003</v>
      </c>
    </row>
    <row r="14" spans="1:21" x14ac:dyDescent="0.2">
      <c r="A14" t="s">
        <v>12</v>
      </c>
      <c r="B14" s="1">
        <v>0</v>
      </c>
      <c r="C14" s="1">
        <v>0</v>
      </c>
      <c r="D14" s="1">
        <v>0</v>
      </c>
      <c r="E14" s="1">
        <v>-1E-3</v>
      </c>
      <c r="F14" s="1">
        <v>20.3</v>
      </c>
      <c r="G14" s="1">
        <v>11.5</v>
      </c>
      <c r="H14" s="1">
        <v>2.5</v>
      </c>
      <c r="I14" s="1">
        <v>1</v>
      </c>
      <c r="J14" s="1">
        <v>1.5</v>
      </c>
      <c r="K14" s="1">
        <v>-1E-3</v>
      </c>
      <c r="L14" s="1">
        <v>0</v>
      </c>
      <c r="M14" s="1">
        <v>0</v>
      </c>
      <c r="N14" s="1">
        <f t="shared" si="0"/>
        <v>36.798000000000002</v>
      </c>
      <c r="P14" s="1">
        <v>36.798000000000002</v>
      </c>
      <c r="R14" t="s">
        <v>12</v>
      </c>
      <c r="S14" s="1">
        <f t="shared" si="1"/>
        <v>35.177804000000002</v>
      </c>
      <c r="T14">
        <v>65.399000000000001</v>
      </c>
      <c r="U14">
        <f>RANK(T14,T2:T113,0)</f>
        <v>8</v>
      </c>
    </row>
    <row r="15" spans="1:21" x14ac:dyDescent="0.2">
      <c r="A15" t="s">
        <v>13</v>
      </c>
      <c r="B15" s="1">
        <v>0</v>
      </c>
      <c r="C15" s="1">
        <v>0</v>
      </c>
      <c r="D15" s="1">
        <v>0</v>
      </c>
      <c r="E15" s="1">
        <v>0</v>
      </c>
      <c r="F15" s="1">
        <v>0.1</v>
      </c>
      <c r="G15" s="1">
        <v>3.7</v>
      </c>
      <c r="H15" s="1">
        <v>6.4</v>
      </c>
      <c r="I15" s="1">
        <v>4.2</v>
      </c>
      <c r="J15" s="1">
        <v>5.2</v>
      </c>
      <c r="K15" s="1">
        <v>3.3</v>
      </c>
      <c r="L15" s="1">
        <v>0</v>
      </c>
      <c r="M15" s="1">
        <v>0</v>
      </c>
      <c r="N15" s="1">
        <f t="shared" si="0"/>
        <v>22.900000000000002</v>
      </c>
      <c r="P15" s="1">
        <v>22.900000000000002</v>
      </c>
      <c r="R15" t="s">
        <v>13</v>
      </c>
      <c r="S15" s="1">
        <f t="shared" si="1"/>
        <v>32.758602000000003</v>
      </c>
      <c r="T15">
        <v>54.500000000000014</v>
      </c>
    </row>
    <row r="16" spans="1:21" x14ac:dyDescent="0.2">
      <c r="A16" t="s">
        <v>14</v>
      </c>
      <c r="B16" s="1">
        <v>0</v>
      </c>
      <c r="C16" s="1">
        <v>0</v>
      </c>
      <c r="D16" s="1">
        <v>0</v>
      </c>
      <c r="E16" s="1">
        <v>2.1</v>
      </c>
      <c r="F16" s="1">
        <v>-1E-3</v>
      </c>
      <c r="G16" s="1">
        <v>-1E-3</v>
      </c>
      <c r="H16" s="1">
        <v>8.6</v>
      </c>
      <c r="I16" s="1">
        <v>6.3</v>
      </c>
      <c r="J16" s="1">
        <v>4.5</v>
      </c>
      <c r="K16" s="1">
        <v>4.5</v>
      </c>
      <c r="L16" s="1">
        <v>-1E-3</v>
      </c>
      <c r="M16" s="1">
        <v>0</v>
      </c>
      <c r="N16" s="1">
        <f t="shared" si="0"/>
        <v>25.997</v>
      </c>
      <c r="P16" s="1">
        <v>25.997</v>
      </c>
      <c r="R16" t="s">
        <v>14</v>
      </c>
      <c r="S16" s="1">
        <f t="shared" si="1"/>
        <v>27.978400000000001</v>
      </c>
      <c r="T16">
        <v>65.198999999999984</v>
      </c>
    </row>
    <row r="17" spans="1:21" x14ac:dyDescent="0.2">
      <c r="A17" t="s">
        <v>15</v>
      </c>
      <c r="B17" s="1">
        <v>0</v>
      </c>
      <c r="C17" s="1">
        <v>0</v>
      </c>
      <c r="D17" s="1">
        <v>0</v>
      </c>
      <c r="E17" s="1">
        <v>0</v>
      </c>
      <c r="F17" s="1">
        <v>2.1</v>
      </c>
      <c r="G17" s="1">
        <v>3.6</v>
      </c>
      <c r="H17" s="1">
        <v>3.6</v>
      </c>
      <c r="I17" s="1">
        <v>5.3</v>
      </c>
      <c r="J17" s="1">
        <v>6</v>
      </c>
      <c r="K17" s="1">
        <v>0</v>
      </c>
      <c r="L17" s="1">
        <v>-1E-3</v>
      </c>
      <c r="M17" s="1">
        <v>0</v>
      </c>
      <c r="N17" s="1">
        <f t="shared" si="0"/>
        <v>20.599</v>
      </c>
      <c r="P17" s="1">
        <v>20.599</v>
      </c>
      <c r="R17" t="s">
        <v>15</v>
      </c>
      <c r="S17" s="1">
        <f t="shared" si="1"/>
        <v>26.238600000000002</v>
      </c>
      <c r="T17">
        <v>53.999999999999993</v>
      </c>
    </row>
    <row r="18" spans="1:21" x14ac:dyDescent="0.2">
      <c r="A18" t="s">
        <v>16</v>
      </c>
      <c r="B18" s="1">
        <v>0</v>
      </c>
      <c r="C18" s="1">
        <v>0</v>
      </c>
      <c r="D18" s="1">
        <v>0</v>
      </c>
      <c r="E18" s="1">
        <v>0</v>
      </c>
      <c r="F18" s="1">
        <v>3</v>
      </c>
      <c r="G18" s="1">
        <v>6.5</v>
      </c>
      <c r="H18" s="1">
        <v>24.2</v>
      </c>
      <c r="I18" s="1">
        <v>3.4</v>
      </c>
      <c r="J18" s="1">
        <v>9.8000000000000007</v>
      </c>
      <c r="K18" s="1">
        <v>0.4</v>
      </c>
      <c r="L18" s="1">
        <v>-1E-3</v>
      </c>
      <c r="M18" s="1">
        <v>0</v>
      </c>
      <c r="N18" s="1">
        <f t="shared" si="0"/>
        <v>47.299000000000007</v>
      </c>
      <c r="P18" s="1">
        <v>47.299000000000007</v>
      </c>
      <c r="R18" t="s">
        <v>16</v>
      </c>
      <c r="S18" s="1">
        <f t="shared" si="1"/>
        <v>30.718600000000002</v>
      </c>
      <c r="T18">
        <v>53.8</v>
      </c>
    </row>
    <row r="19" spans="1:21" x14ac:dyDescent="0.2">
      <c r="A19" t="s">
        <v>17</v>
      </c>
      <c r="B19" s="1">
        <v>0</v>
      </c>
      <c r="C19" s="1">
        <v>0</v>
      </c>
      <c r="D19" s="1">
        <v>0</v>
      </c>
      <c r="E19" s="1">
        <v>3.5</v>
      </c>
      <c r="F19" s="1">
        <v>-1E-3</v>
      </c>
      <c r="G19" s="1">
        <v>8.1</v>
      </c>
      <c r="H19" s="1">
        <v>18.7</v>
      </c>
      <c r="I19" s="1">
        <v>9.1999999999999993</v>
      </c>
      <c r="J19" s="1">
        <v>36</v>
      </c>
      <c r="K19" s="1">
        <v>-1E-3</v>
      </c>
      <c r="L19" s="1">
        <v>0</v>
      </c>
      <c r="M19" s="1">
        <v>0</v>
      </c>
      <c r="N19" s="1">
        <f t="shared" si="0"/>
        <v>75.49799999999999</v>
      </c>
      <c r="P19" s="1">
        <v>75.49799999999999</v>
      </c>
      <c r="R19" t="s">
        <v>17</v>
      </c>
      <c r="S19" s="1">
        <f t="shared" si="1"/>
        <v>38.458600000000004</v>
      </c>
      <c r="T19">
        <v>53.300000000000004</v>
      </c>
    </row>
    <row r="20" spans="1:21" x14ac:dyDescent="0.2">
      <c r="A20" t="s">
        <v>18</v>
      </c>
      <c r="B20" s="1">
        <v>0</v>
      </c>
      <c r="C20" s="1">
        <v>0</v>
      </c>
      <c r="D20" s="1">
        <v>0</v>
      </c>
      <c r="E20" s="1">
        <v>1.8</v>
      </c>
      <c r="F20" s="1">
        <v>1</v>
      </c>
      <c r="G20" s="1">
        <v>6.4</v>
      </c>
      <c r="H20" s="1">
        <v>5.9</v>
      </c>
      <c r="I20" s="1">
        <v>2.1</v>
      </c>
      <c r="J20" s="1">
        <v>9.3000000000000007</v>
      </c>
      <c r="K20" s="1">
        <v>0</v>
      </c>
      <c r="L20" s="1">
        <v>0</v>
      </c>
      <c r="M20" s="1">
        <v>0</v>
      </c>
      <c r="N20" s="1">
        <f t="shared" si="0"/>
        <v>26.5</v>
      </c>
      <c r="P20" s="1">
        <v>26.5</v>
      </c>
      <c r="R20" t="s">
        <v>18</v>
      </c>
      <c r="S20" s="1">
        <f t="shared" si="1"/>
        <v>39.178600000000003</v>
      </c>
      <c r="T20">
        <v>47.599000000000004</v>
      </c>
    </row>
    <row r="21" spans="1:21" x14ac:dyDescent="0.2">
      <c r="A21" t="s">
        <v>19</v>
      </c>
      <c r="B21" s="1">
        <v>0</v>
      </c>
      <c r="C21" s="1">
        <v>0</v>
      </c>
      <c r="D21" s="1">
        <v>0</v>
      </c>
      <c r="E21" s="1">
        <v>1.5</v>
      </c>
      <c r="F21" s="1">
        <v>-1E-3</v>
      </c>
      <c r="G21" s="1">
        <v>6.9</v>
      </c>
      <c r="H21" s="1">
        <v>5.3</v>
      </c>
      <c r="I21" s="1">
        <v>19.899999999999999</v>
      </c>
      <c r="J21" s="1">
        <v>0.6</v>
      </c>
      <c r="K21" s="1">
        <v>0.4</v>
      </c>
      <c r="L21" s="1">
        <v>0</v>
      </c>
      <c r="M21" s="1">
        <v>0</v>
      </c>
      <c r="N21" s="1">
        <f t="shared" si="0"/>
        <v>34.599000000000004</v>
      </c>
      <c r="P21" s="1">
        <v>34.599000000000004</v>
      </c>
      <c r="R21" t="s">
        <v>19</v>
      </c>
      <c r="S21" s="1">
        <f t="shared" si="1"/>
        <v>40.899000000000001</v>
      </c>
      <c r="T21">
        <v>81.99799999999999</v>
      </c>
      <c r="U21">
        <f>RANK(T21,T2:T113,0)</f>
        <v>3</v>
      </c>
    </row>
    <row r="22" spans="1:21" x14ac:dyDescent="0.2">
      <c r="A22" t="s">
        <v>20</v>
      </c>
      <c r="B22" s="1">
        <v>0</v>
      </c>
      <c r="C22" s="1">
        <v>0</v>
      </c>
      <c r="D22" s="1">
        <v>0</v>
      </c>
      <c r="E22" s="1">
        <v>3.8</v>
      </c>
      <c r="F22" s="1">
        <v>-9.8999999999999999E-4</v>
      </c>
      <c r="G22" s="1">
        <v>6</v>
      </c>
      <c r="H22" s="1">
        <v>19.7</v>
      </c>
      <c r="I22" s="1">
        <v>7.6</v>
      </c>
      <c r="J22" s="1">
        <v>15.5</v>
      </c>
      <c r="K22" s="1">
        <v>1</v>
      </c>
      <c r="L22" s="1">
        <v>0</v>
      </c>
      <c r="M22" s="1">
        <v>0</v>
      </c>
      <c r="N22" s="1">
        <f t="shared" si="0"/>
        <v>53.59901</v>
      </c>
      <c r="P22" s="1">
        <v>53.59901</v>
      </c>
      <c r="R22" t="s">
        <v>20</v>
      </c>
      <c r="S22" s="1">
        <f t="shared" si="1"/>
        <v>47.499002000000004</v>
      </c>
      <c r="T22">
        <v>36.798000000000002</v>
      </c>
    </row>
    <row r="23" spans="1:21" x14ac:dyDescent="0.2">
      <c r="A23" t="s">
        <v>21</v>
      </c>
      <c r="B23" s="1">
        <v>0</v>
      </c>
      <c r="C23" s="1">
        <v>0</v>
      </c>
      <c r="D23" s="1">
        <v>0</v>
      </c>
      <c r="E23" s="1">
        <v>0</v>
      </c>
      <c r="F23" s="1">
        <v>-9.8999999999999999E-4</v>
      </c>
      <c r="G23" s="1">
        <v>7.5</v>
      </c>
      <c r="H23" s="1">
        <v>3</v>
      </c>
      <c r="I23" s="1">
        <v>0</v>
      </c>
      <c r="J23" s="1">
        <v>0.2</v>
      </c>
      <c r="K23" s="1">
        <v>-1E-3</v>
      </c>
      <c r="L23" s="1">
        <v>0</v>
      </c>
      <c r="M23" s="1">
        <v>0</v>
      </c>
      <c r="N23" s="1">
        <f t="shared" si="0"/>
        <v>10.69801</v>
      </c>
      <c r="P23" s="1">
        <v>10.69801</v>
      </c>
      <c r="R23" t="s">
        <v>21</v>
      </c>
      <c r="S23" s="1">
        <f t="shared" si="1"/>
        <v>40.178804</v>
      </c>
      <c r="T23">
        <v>47.299000000000007</v>
      </c>
    </row>
    <row r="24" spans="1:21" x14ac:dyDescent="0.2">
      <c r="A24" t="s">
        <v>22</v>
      </c>
      <c r="B24" s="1">
        <v>0</v>
      </c>
      <c r="C24" s="1">
        <v>0</v>
      </c>
      <c r="D24" s="1">
        <v>0</v>
      </c>
      <c r="E24" s="1">
        <v>0</v>
      </c>
      <c r="F24" s="1">
        <v>12.9</v>
      </c>
      <c r="G24" s="1">
        <v>5</v>
      </c>
      <c r="H24" s="1">
        <v>15.1</v>
      </c>
      <c r="I24" s="1">
        <v>20.6</v>
      </c>
      <c r="J24" s="1">
        <v>3.7</v>
      </c>
      <c r="K24" s="1">
        <v>1.5</v>
      </c>
      <c r="L24" s="1">
        <v>0</v>
      </c>
      <c r="M24" s="1">
        <v>0</v>
      </c>
      <c r="N24" s="1">
        <f t="shared" si="0"/>
        <v>58.800000000000004</v>
      </c>
      <c r="P24" s="1">
        <v>58.800000000000004</v>
      </c>
      <c r="R24" t="s">
        <v>22</v>
      </c>
      <c r="S24" s="1">
        <f t="shared" si="1"/>
        <v>36.839204000000002</v>
      </c>
      <c r="T24">
        <v>58.800000000000004</v>
      </c>
    </row>
    <row r="25" spans="1:21" x14ac:dyDescent="0.2">
      <c r="A25" t="s">
        <v>23</v>
      </c>
      <c r="B25" s="1">
        <v>0</v>
      </c>
      <c r="C25" s="1">
        <v>0</v>
      </c>
      <c r="D25" s="1">
        <v>0</v>
      </c>
      <c r="E25" s="1">
        <v>-1E-3</v>
      </c>
      <c r="F25" s="1">
        <v>-1E-3</v>
      </c>
      <c r="G25" s="1">
        <v>2</v>
      </c>
      <c r="H25" s="1">
        <v>14.2</v>
      </c>
      <c r="I25" s="1">
        <v>5.8</v>
      </c>
      <c r="J25" s="1">
        <v>2.9</v>
      </c>
      <c r="K25" s="1">
        <v>5.6</v>
      </c>
      <c r="L25" s="1">
        <v>0</v>
      </c>
      <c r="M25" s="1">
        <v>0</v>
      </c>
      <c r="N25" s="1">
        <f t="shared" si="0"/>
        <v>30.497999999999998</v>
      </c>
      <c r="P25" s="1">
        <v>30.497999999999998</v>
      </c>
      <c r="R25" t="s">
        <v>23</v>
      </c>
      <c r="S25" s="1">
        <f t="shared" si="1"/>
        <v>37.638804</v>
      </c>
      <c r="T25">
        <v>52.8</v>
      </c>
    </row>
    <row r="26" spans="1:21" x14ac:dyDescent="0.2">
      <c r="A26" t="s">
        <v>24</v>
      </c>
      <c r="B26" s="1">
        <v>0</v>
      </c>
      <c r="C26" s="1">
        <v>0</v>
      </c>
      <c r="D26" s="1">
        <v>0</v>
      </c>
      <c r="E26" s="1">
        <v>-1E-3</v>
      </c>
      <c r="F26" s="1">
        <v>3.8</v>
      </c>
      <c r="G26" s="1">
        <v>0.6</v>
      </c>
      <c r="H26" s="1">
        <v>1.4</v>
      </c>
      <c r="I26" s="1">
        <v>3.5</v>
      </c>
      <c r="J26" s="1">
        <v>10</v>
      </c>
      <c r="K26" s="1">
        <v>4.0999999999999996</v>
      </c>
      <c r="L26" s="1">
        <v>-1E-3</v>
      </c>
      <c r="M26" s="1">
        <v>0</v>
      </c>
      <c r="N26" s="1">
        <f t="shared" si="0"/>
        <v>23.398</v>
      </c>
      <c r="P26" s="1">
        <v>23.398</v>
      </c>
      <c r="R26" t="s">
        <v>24</v>
      </c>
      <c r="S26" s="1">
        <f t="shared" si="1"/>
        <v>35.398603999999999</v>
      </c>
      <c r="T26">
        <v>56.498000000000005</v>
      </c>
    </row>
    <row r="27" spans="1:21" x14ac:dyDescent="0.2">
      <c r="A27" t="s">
        <v>25</v>
      </c>
      <c r="B27" s="1">
        <v>0</v>
      </c>
      <c r="C27" s="1">
        <v>0</v>
      </c>
      <c r="D27" s="1">
        <v>0</v>
      </c>
      <c r="E27" s="1">
        <v>0</v>
      </c>
      <c r="F27" s="1">
        <v>5.5</v>
      </c>
      <c r="G27" s="1">
        <v>6</v>
      </c>
      <c r="H27" s="1">
        <v>5</v>
      </c>
      <c r="I27" s="1">
        <v>4.8</v>
      </c>
      <c r="J27" s="1">
        <v>0</v>
      </c>
      <c r="K27" s="1">
        <v>1.8</v>
      </c>
      <c r="L27" s="1">
        <v>0.2</v>
      </c>
      <c r="M27" s="1">
        <v>0</v>
      </c>
      <c r="N27" s="1">
        <f t="shared" si="0"/>
        <v>23.3</v>
      </c>
      <c r="P27" s="1">
        <v>23.3</v>
      </c>
      <c r="R27" t="s">
        <v>25</v>
      </c>
      <c r="S27" s="1">
        <f t="shared" si="1"/>
        <v>29.338802000000005</v>
      </c>
      <c r="T27">
        <v>56.599000000000004</v>
      </c>
    </row>
    <row r="28" spans="1:21" x14ac:dyDescent="0.2">
      <c r="A28" t="s">
        <v>26</v>
      </c>
      <c r="B28" s="1">
        <v>0</v>
      </c>
      <c r="C28" s="1">
        <v>0</v>
      </c>
      <c r="D28" s="1">
        <v>0</v>
      </c>
      <c r="E28" s="1">
        <v>0.2</v>
      </c>
      <c r="F28" s="1">
        <v>1.2</v>
      </c>
      <c r="G28" s="1">
        <v>2.4</v>
      </c>
      <c r="H28" s="1">
        <v>10.4</v>
      </c>
      <c r="I28" s="1">
        <v>6.8</v>
      </c>
      <c r="J28" s="1">
        <v>5.6</v>
      </c>
      <c r="K28" s="1">
        <v>1</v>
      </c>
      <c r="L28" s="1">
        <v>0</v>
      </c>
      <c r="M28" s="1">
        <v>0</v>
      </c>
      <c r="N28" s="1">
        <f t="shared" si="0"/>
        <v>27.6</v>
      </c>
      <c r="P28" s="1">
        <v>27.6</v>
      </c>
      <c r="R28" t="s">
        <v>26</v>
      </c>
      <c r="S28" s="1">
        <f t="shared" si="1"/>
        <v>32.719200000000001</v>
      </c>
      <c r="T28">
        <v>44.900000000000006</v>
      </c>
    </row>
    <row r="29" spans="1:21" x14ac:dyDescent="0.2">
      <c r="A29" t="s">
        <v>27</v>
      </c>
      <c r="B29" s="1">
        <v>0</v>
      </c>
      <c r="C29" s="1">
        <v>0</v>
      </c>
      <c r="D29" s="1">
        <v>0</v>
      </c>
      <c r="E29" s="1">
        <v>1</v>
      </c>
      <c r="F29" s="1">
        <v>1.5</v>
      </c>
      <c r="G29" s="1">
        <v>9.5</v>
      </c>
      <c r="H29" s="1">
        <v>8.6</v>
      </c>
      <c r="I29" s="1">
        <v>4</v>
      </c>
      <c r="J29" s="1">
        <v>6.4</v>
      </c>
      <c r="K29" s="1">
        <v>-1E-3</v>
      </c>
      <c r="L29" s="1">
        <v>0</v>
      </c>
      <c r="M29" s="1">
        <v>0</v>
      </c>
      <c r="N29" s="1">
        <f t="shared" si="0"/>
        <v>30.998999999999999</v>
      </c>
      <c r="P29" s="1">
        <v>30.998999999999999</v>
      </c>
      <c r="R29" t="s">
        <v>27</v>
      </c>
      <c r="S29" s="1">
        <f t="shared" si="1"/>
        <v>27.158999999999999</v>
      </c>
      <c r="T29">
        <v>50.29999999999999</v>
      </c>
    </row>
    <row r="30" spans="1:21" x14ac:dyDescent="0.2">
      <c r="A30" t="s">
        <v>28</v>
      </c>
      <c r="B30" s="1">
        <v>0</v>
      </c>
      <c r="C30" s="1">
        <v>0</v>
      </c>
      <c r="D30" s="1">
        <v>0</v>
      </c>
      <c r="E30" s="1">
        <v>0</v>
      </c>
      <c r="F30" s="1">
        <v>15</v>
      </c>
      <c r="G30" s="1">
        <v>25.5</v>
      </c>
      <c r="H30" s="1">
        <v>4.8</v>
      </c>
      <c r="I30" s="1">
        <v>6.2</v>
      </c>
      <c r="J30" s="1">
        <v>2.5</v>
      </c>
      <c r="K30" s="1">
        <v>15.6</v>
      </c>
      <c r="L30" s="1">
        <v>0</v>
      </c>
      <c r="M30" s="1">
        <v>0</v>
      </c>
      <c r="N30" s="1">
        <f t="shared" si="0"/>
        <v>69.599999999999994</v>
      </c>
      <c r="P30" s="1">
        <v>69.599999999999994</v>
      </c>
      <c r="R30" t="s">
        <v>28</v>
      </c>
      <c r="S30" s="1">
        <f t="shared" si="1"/>
        <v>34.979399999999998</v>
      </c>
      <c r="T30">
        <v>46.9</v>
      </c>
    </row>
    <row r="31" spans="1:21" x14ac:dyDescent="0.2">
      <c r="A31" t="s">
        <v>29</v>
      </c>
      <c r="B31" s="1">
        <v>0</v>
      </c>
      <c r="C31" s="1">
        <v>0</v>
      </c>
      <c r="D31" s="1">
        <v>0</v>
      </c>
      <c r="E31" s="1">
        <v>0</v>
      </c>
      <c r="F31" s="1">
        <v>-1E-3</v>
      </c>
      <c r="G31" s="1">
        <v>7</v>
      </c>
      <c r="H31" s="1">
        <v>17.600000000000001</v>
      </c>
      <c r="I31" s="1">
        <v>11.4</v>
      </c>
      <c r="J31" s="1">
        <v>8.1999999999999993</v>
      </c>
      <c r="K31" s="1">
        <v>6.2</v>
      </c>
      <c r="L31" s="1">
        <v>0.9</v>
      </c>
      <c r="M31" s="1">
        <v>0</v>
      </c>
      <c r="N31" s="1">
        <f t="shared" si="0"/>
        <v>51.298999999999999</v>
      </c>
      <c r="P31" s="1">
        <v>51.298999999999999</v>
      </c>
      <c r="R31" t="s">
        <v>29</v>
      </c>
      <c r="S31" s="1">
        <f t="shared" si="1"/>
        <v>40.559600000000003</v>
      </c>
      <c r="T31">
        <v>53.9</v>
      </c>
    </row>
    <row r="32" spans="1:21" x14ac:dyDescent="0.2">
      <c r="A32" t="s">
        <v>30</v>
      </c>
      <c r="B32" s="1">
        <v>0</v>
      </c>
      <c r="C32" s="1">
        <v>0</v>
      </c>
      <c r="D32" s="1">
        <v>0</v>
      </c>
      <c r="E32" s="1">
        <v>1.4</v>
      </c>
      <c r="F32" s="1">
        <v>7.1</v>
      </c>
      <c r="G32" s="1">
        <v>6.1</v>
      </c>
      <c r="H32" s="1">
        <v>13.6</v>
      </c>
      <c r="I32" s="1">
        <v>8.8000000000000007</v>
      </c>
      <c r="J32" s="1">
        <v>7.9</v>
      </c>
      <c r="K32" s="1">
        <v>0</v>
      </c>
      <c r="L32" s="1">
        <v>0</v>
      </c>
      <c r="M32" s="1">
        <v>0</v>
      </c>
      <c r="N32" s="1">
        <f t="shared" si="0"/>
        <v>44.9</v>
      </c>
      <c r="P32" s="1">
        <v>44.9</v>
      </c>
      <c r="R32" t="s">
        <v>30</v>
      </c>
      <c r="S32" s="1">
        <f t="shared" si="1"/>
        <v>44.879600000000003</v>
      </c>
      <c r="T32">
        <v>75.49799999999999</v>
      </c>
      <c r="U32">
        <f>RANK(T32,T2:T113,0)</f>
        <v>4</v>
      </c>
    </row>
    <row r="33" spans="1:20" x14ac:dyDescent="0.2">
      <c r="A33" t="s">
        <v>31</v>
      </c>
      <c r="B33" s="1">
        <v>0</v>
      </c>
      <c r="C33" s="1">
        <v>0</v>
      </c>
      <c r="D33" s="1">
        <v>0</v>
      </c>
      <c r="E33" s="1">
        <v>0.2</v>
      </c>
      <c r="F33" s="1">
        <v>8</v>
      </c>
      <c r="G33" s="1">
        <v>1.5</v>
      </c>
      <c r="H33" s="1">
        <v>1.6</v>
      </c>
      <c r="I33" s="1">
        <v>13.2</v>
      </c>
      <c r="J33" s="1">
        <v>3</v>
      </c>
      <c r="K33" s="1">
        <v>-1E-3</v>
      </c>
      <c r="L33" s="1">
        <v>-1E-3</v>
      </c>
      <c r="M33" s="1">
        <v>0</v>
      </c>
      <c r="N33" s="1">
        <f t="shared" si="0"/>
        <v>27.497999999999998</v>
      </c>
      <c r="P33" s="1">
        <v>27.497999999999998</v>
      </c>
      <c r="R33" t="s">
        <v>31</v>
      </c>
      <c r="S33" s="1">
        <f t="shared" si="1"/>
        <v>44.859200000000001</v>
      </c>
      <c r="T33">
        <v>63.599000000000004</v>
      </c>
    </row>
    <row r="34" spans="1:20" x14ac:dyDescent="0.2">
      <c r="A34" t="s">
        <v>32</v>
      </c>
      <c r="B34" s="1">
        <v>0</v>
      </c>
      <c r="C34" s="1">
        <v>0</v>
      </c>
      <c r="D34" s="1">
        <v>0</v>
      </c>
      <c r="E34" s="1">
        <v>0</v>
      </c>
      <c r="F34" s="1">
        <v>1.3</v>
      </c>
      <c r="G34" s="1">
        <v>2.7</v>
      </c>
      <c r="H34" s="1">
        <v>15</v>
      </c>
      <c r="I34" s="1">
        <v>4.5999999999999996</v>
      </c>
      <c r="J34" s="1">
        <v>9.6</v>
      </c>
      <c r="K34" s="1">
        <v>6.8</v>
      </c>
      <c r="L34" s="1">
        <v>0</v>
      </c>
      <c r="M34" s="1">
        <v>0</v>
      </c>
      <c r="N34" s="1">
        <f t="shared" ref="N34:N65" si="2">SUM(B34:M34)</f>
        <v>40</v>
      </c>
      <c r="P34" s="1">
        <v>40</v>
      </c>
      <c r="R34" t="s">
        <v>32</v>
      </c>
      <c r="S34" s="1">
        <f t="shared" si="1"/>
        <v>46.659399999999998</v>
      </c>
      <c r="T34">
        <v>53.59901</v>
      </c>
    </row>
    <row r="35" spans="1:20" x14ac:dyDescent="0.2">
      <c r="A35" t="s">
        <v>33</v>
      </c>
      <c r="B35" s="1">
        <v>0</v>
      </c>
      <c r="C35" s="1">
        <v>0</v>
      </c>
      <c r="D35" s="1">
        <v>0</v>
      </c>
      <c r="E35" s="1">
        <v>2.5</v>
      </c>
      <c r="F35" s="1">
        <v>2.6</v>
      </c>
      <c r="G35" s="1">
        <v>2.8</v>
      </c>
      <c r="H35" s="1">
        <v>8.6</v>
      </c>
      <c r="I35" s="1">
        <v>8.1999999999999993</v>
      </c>
      <c r="J35" s="1">
        <v>3.8</v>
      </c>
      <c r="K35" s="1">
        <v>0.2</v>
      </c>
      <c r="L35" s="1">
        <v>0</v>
      </c>
      <c r="M35" s="1">
        <v>0</v>
      </c>
      <c r="N35" s="1">
        <f t="shared" si="2"/>
        <v>28.7</v>
      </c>
      <c r="P35" s="1">
        <v>28.7</v>
      </c>
      <c r="R35" t="s">
        <v>33</v>
      </c>
      <c r="S35" s="1">
        <f t="shared" si="1"/>
        <v>38.479399999999998</v>
      </c>
      <c r="T35">
        <v>46.698999999999998</v>
      </c>
    </row>
    <row r="36" spans="1:20" x14ac:dyDescent="0.2">
      <c r="A36" t="s">
        <v>34</v>
      </c>
      <c r="B36" s="1">
        <v>0</v>
      </c>
      <c r="C36" s="1">
        <v>0</v>
      </c>
      <c r="D36" s="1">
        <v>0</v>
      </c>
      <c r="E36" s="1">
        <v>0.2</v>
      </c>
      <c r="F36" s="1">
        <v>10.5</v>
      </c>
      <c r="G36" s="1">
        <v>5.7</v>
      </c>
      <c r="H36" s="1">
        <v>5.5</v>
      </c>
      <c r="I36" s="1">
        <v>2.2999999999999998</v>
      </c>
      <c r="J36" s="1">
        <v>7.6</v>
      </c>
      <c r="K36" s="1">
        <v>0</v>
      </c>
      <c r="L36" s="1">
        <v>0</v>
      </c>
      <c r="M36" s="1">
        <v>0</v>
      </c>
      <c r="N36" s="1">
        <f t="shared" si="2"/>
        <v>31.799999999999997</v>
      </c>
      <c r="P36" s="1">
        <v>31.799999999999997</v>
      </c>
      <c r="R36" t="s">
        <v>34</v>
      </c>
      <c r="S36" s="1">
        <f t="shared" si="1"/>
        <v>34.579599999999992</v>
      </c>
      <c r="T36">
        <v>44.9</v>
      </c>
    </row>
    <row r="37" spans="1:20" x14ac:dyDescent="0.2">
      <c r="A37" t="s">
        <v>35</v>
      </c>
      <c r="B37" s="1">
        <v>0</v>
      </c>
      <c r="C37" s="1">
        <v>0</v>
      </c>
      <c r="D37" s="1">
        <v>0</v>
      </c>
      <c r="E37" s="1">
        <v>0</v>
      </c>
      <c r="F37" s="1">
        <v>3</v>
      </c>
      <c r="G37" s="1">
        <v>14.8</v>
      </c>
      <c r="H37" s="1">
        <v>13.5</v>
      </c>
      <c r="I37" s="1">
        <v>4</v>
      </c>
      <c r="J37" s="1">
        <v>4.5999999999999996</v>
      </c>
      <c r="K37" s="1">
        <v>4.2</v>
      </c>
      <c r="L37" s="1">
        <v>2.8</v>
      </c>
      <c r="M37" s="1">
        <v>0</v>
      </c>
      <c r="N37" s="1">
        <f t="shared" si="2"/>
        <v>46.9</v>
      </c>
      <c r="P37" s="1">
        <v>46.9</v>
      </c>
      <c r="R37" t="s">
        <v>35</v>
      </c>
      <c r="S37" s="1">
        <f t="shared" si="1"/>
        <v>34.979599999999998</v>
      </c>
      <c r="T37">
        <v>43.1</v>
      </c>
    </row>
    <row r="38" spans="1:20" x14ac:dyDescent="0.2">
      <c r="A38" t="s">
        <v>36</v>
      </c>
      <c r="B38" s="1">
        <v>0</v>
      </c>
      <c r="C38" s="1">
        <v>0</v>
      </c>
      <c r="D38" s="1">
        <v>0</v>
      </c>
      <c r="E38" s="1">
        <v>-1E-3</v>
      </c>
      <c r="F38" s="1">
        <v>5.4</v>
      </c>
      <c r="G38" s="1">
        <v>10.4</v>
      </c>
      <c r="H38" s="1">
        <v>14.5</v>
      </c>
      <c r="I38" s="1">
        <v>15.5</v>
      </c>
      <c r="J38" s="1">
        <v>12.3</v>
      </c>
      <c r="K38" s="1">
        <v>5.5</v>
      </c>
      <c r="L38" s="1">
        <v>0</v>
      </c>
      <c r="M38" s="1">
        <v>0</v>
      </c>
      <c r="N38" s="1">
        <f t="shared" si="2"/>
        <v>63.599000000000004</v>
      </c>
      <c r="O38">
        <f>RANK(N38,N2:N113, 0)</f>
        <v>14</v>
      </c>
      <c r="P38" s="1">
        <v>63.599000000000004</v>
      </c>
      <c r="R38" t="s">
        <v>36</v>
      </c>
      <c r="S38" s="1">
        <f t="shared" ref="S38:S69" si="3">AVERAGE(N34:N38)</f>
        <v>42.199800000000003</v>
      </c>
      <c r="T38">
        <v>56.4</v>
      </c>
    </row>
    <row r="39" spans="1:20" x14ac:dyDescent="0.2">
      <c r="A39" t="s">
        <v>37</v>
      </c>
      <c r="B39" s="1">
        <v>0</v>
      </c>
      <c r="C39" s="1">
        <v>0</v>
      </c>
      <c r="D39" s="1">
        <v>0</v>
      </c>
      <c r="E39" s="1">
        <v>6.8</v>
      </c>
      <c r="F39" s="1">
        <v>11.6</v>
      </c>
      <c r="G39" s="1">
        <v>19</v>
      </c>
      <c r="H39" s="1">
        <v>16.8</v>
      </c>
      <c r="I39" s="1">
        <v>18.8</v>
      </c>
      <c r="J39" s="1">
        <v>4.5</v>
      </c>
      <c r="K39" s="1">
        <v>7</v>
      </c>
      <c r="L39" s="1">
        <v>0</v>
      </c>
      <c r="M39" s="1">
        <v>0</v>
      </c>
      <c r="N39" s="1">
        <f t="shared" si="2"/>
        <v>84.5</v>
      </c>
      <c r="O39">
        <f>RANK(N39,N2:N113, 0)</f>
        <v>2</v>
      </c>
      <c r="P39" s="1">
        <v>84.5</v>
      </c>
      <c r="R39" t="s">
        <v>37</v>
      </c>
      <c r="S39" s="1">
        <f t="shared" si="3"/>
        <v>51.099800000000002</v>
      </c>
      <c r="T39">
        <v>34.899000000000001</v>
      </c>
    </row>
    <row r="40" spans="1:20" x14ac:dyDescent="0.2">
      <c r="A40" t="s">
        <v>38</v>
      </c>
      <c r="B40" s="1">
        <v>0</v>
      </c>
      <c r="C40" s="1">
        <v>0</v>
      </c>
      <c r="D40" s="1">
        <v>0</v>
      </c>
      <c r="E40" s="1">
        <v>-1E-3</v>
      </c>
      <c r="F40" s="1">
        <v>1.8</v>
      </c>
      <c r="G40" s="1">
        <v>5</v>
      </c>
      <c r="H40" s="1">
        <v>8.1</v>
      </c>
      <c r="I40" s="1">
        <v>8.3000000000000007</v>
      </c>
      <c r="J40" s="1">
        <v>11.5</v>
      </c>
      <c r="K40" s="1">
        <v>0</v>
      </c>
      <c r="L40" s="1">
        <v>3.3</v>
      </c>
      <c r="M40" s="1">
        <v>0</v>
      </c>
      <c r="N40" s="1">
        <f t="shared" si="2"/>
        <v>37.998999999999995</v>
      </c>
      <c r="P40" s="1">
        <v>37.998999999999995</v>
      </c>
      <c r="R40" t="s">
        <v>38</v>
      </c>
      <c r="S40" s="1">
        <f t="shared" si="3"/>
        <v>52.959600000000002</v>
      </c>
      <c r="T40">
        <v>47.599000000000004</v>
      </c>
    </row>
    <row r="41" spans="1:20" x14ac:dyDescent="0.2">
      <c r="A41" t="s">
        <v>39</v>
      </c>
      <c r="B41" s="1">
        <v>0</v>
      </c>
      <c r="C41" s="1">
        <v>0</v>
      </c>
      <c r="D41" s="1">
        <v>0</v>
      </c>
      <c r="E41" s="1">
        <v>0</v>
      </c>
      <c r="F41" s="1">
        <v>8.4</v>
      </c>
      <c r="G41" s="1">
        <v>9.8000000000000007</v>
      </c>
      <c r="H41" s="1">
        <v>8.5</v>
      </c>
      <c r="I41" s="1">
        <v>19.5</v>
      </c>
      <c r="J41" s="1">
        <v>4.8</v>
      </c>
      <c r="K41" s="1">
        <v>5.4</v>
      </c>
      <c r="L41" s="1">
        <v>0</v>
      </c>
      <c r="M41" s="1">
        <v>0</v>
      </c>
      <c r="N41" s="1">
        <f t="shared" si="2"/>
        <v>56.4</v>
      </c>
      <c r="P41" s="1">
        <v>56.4</v>
      </c>
      <c r="R41" t="s">
        <v>39</v>
      </c>
      <c r="S41" s="1">
        <f t="shared" si="3"/>
        <v>57.879599999999996</v>
      </c>
      <c r="T41">
        <v>59.1</v>
      </c>
    </row>
    <row r="42" spans="1:20" x14ac:dyDescent="0.2">
      <c r="A42" t="s">
        <v>40</v>
      </c>
      <c r="B42" s="1">
        <v>0</v>
      </c>
      <c r="C42" s="1">
        <v>0</v>
      </c>
      <c r="D42" s="1">
        <v>0</v>
      </c>
      <c r="E42" s="1">
        <v>0.5</v>
      </c>
      <c r="F42" s="1">
        <v>-1E-3</v>
      </c>
      <c r="G42" s="1">
        <v>0.6</v>
      </c>
      <c r="H42" s="1">
        <v>3.3</v>
      </c>
      <c r="I42" s="1">
        <v>6.8</v>
      </c>
      <c r="J42" s="1">
        <v>14.2</v>
      </c>
      <c r="K42" s="1">
        <v>0.3</v>
      </c>
      <c r="L42" s="1">
        <v>-1E-3</v>
      </c>
      <c r="M42" s="1">
        <v>0</v>
      </c>
      <c r="N42">
        <v>25.7</v>
      </c>
      <c r="O42" t="s">
        <v>131</v>
      </c>
      <c r="P42" s="1">
        <v>25.7</v>
      </c>
      <c r="R42" t="s">
        <v>40</v>
      </c>
      <c r="S42" s="1">
        <f t="shared" si="3"/>
        <v>53.639599999999994</v>
      </c>
      <c r="T42">
        <v>60.997999999999998</v>
      </c>
    </row>
    <row r="43" spans="1:20" x14ac:dyDescent="0.2">
      <c r="A43" t="s">
        <v>41</v>
      </c>
      <c r="B43" s="1">
        <v>0</v>
      </c>
      <c r="C43" s="1">
        <v>0</v>
      </c>
      <c r="D43" s="1">
        <v>0</v>
      </c>
      <c r="E43" s="1">
        <v>0</v>
      </c>
      <c r="F43" s="1">
        <v>26.9</v>
      </c>
      <c r="G43" s="1">
        <v>6.5</v>
      </c>
      <c r="H43" s="1">
        <v>5.5</v>
      </c>
      <c r="I43" s="1">
        <v>8.1999999999999993</v>
      </c>
      <c r="J43" s="1">
        <v>6.8</v>
      </c>
      <c r="K43" s="1">
        <v>0.1</v>
      </c>
      <c r="L43" s="1">
        <v>0</v>
      </c>
      <c r="M43" s="1">
        <v>0</v>
      </c>
      <c r="N43" s="1">
        <f t="shared" si="2"/>
        <v>53.999999999999993</v>
      </c>
      <c r="P43" s="1">
        <v>53.999999999999993</v>
      </c>
      <c r="R43" t="s">
        <v>41</v>
      </c>
      <c r="S43" s="1">
        <f t="shared" si="3"/>
        <v>51.719799999999999</v>
      </c>
      <c r="T43">
        <v>36.399999999999991</v>
      </c>
    </row>
    <row r="44" spans="1:20" x14ac:dyDescent="0.2">
      <c r="A44" t="s">
        <v>42</v>
      </c>
      <c r="B44" s="1">
        <v>0</v>
      </c>
      <c r="C44" s="1">
        <v>0</v>
      </c>
      <c r="D44" s="1">
        <v>0</v>
      </c>
      <c r="E44" s="1">
        <v>0.4</v>
      </c>
      <c r="F44" s="1">
        <v>-1E-3</v>
      </c>
      <c r="G44" s="1">
        <v>8</v>
      </c>
      <c r="H44" s="1">
        <v>0.3</v>
      </c>
      <c r="I44" s="1">
        <v>3.2</v>
      </c>
      <c r="J44" s="1">
        <v>11.1</v>
      </c>
      <c r="K44" s="1">
        <v>3.6</v>
      </c>
      <c r="L44" s="1">
        <v>-1E-3</v>
      </c>
      <c r="M44" s="1">
        <v>0</v>
      </c>
      <c r="N44" s="1">
        <f t="shared" si="2"/>
        <v>26.598000000000003</v>
      </c>
      <c r="P44" s="1">
        <v>26.598000000000003</v>
      </c>
      <c r="R44" t="s">
        <v>42</v>
      </c>
      <c r="S44" s="1">
        <f t="shared" si="3"/>
        <v>40.139400000000002</v>
      </c>
      <c r="T44">
        <v>51.298999999999999</v>
      </c>
    </row>
    <row r="45" spans="1:20" x14ac:dyDescent="0.2">
      <c r="A45" t="s">
        <v>43</v>
      </c>
      <c r="B45" s="1">
        <v>0</v>
      </c>
      <c r="C45" s="1">
        <v>0</v>
      </c>
      <c r="D45" s="1">
        <v>1.6</v>
      </c>
      <c r="E45" s="1">
        <v>1.8</v>
      </c>
      <c r="F45" s="1">
        <v>0.4</v>
      </c>
      <c r="G45" s="1">
        <v>13.4</v>
      </c>
      <c r="H45" s="1">
        <v>9</v>
      </c>
      <c r="I45" s="1">
        <v>6.7</v>
      </c>
      <c r="J45" s="1">
        <v>14.3</v>
      </c>
      <c r="K45" s="1">
        <v>0.4</v>
      </c>
      <c r="L45" s="1">
        <v>-1E-3</v>
      </c>
      <c r="M45" s="1">
        <v>0</v>
      </c>
      <c r="N45" s="1">
        <f t="shared" si="2"/>
        <v>47.599000000000004</v>
      </c>
      <c r="P45" s="1">
        <v>47.599000000000004</v>
      </c>
      <c r="R45" t="s">
        <v>43</v>
      </c>
      <c r="S45" s="1">
        <f t="shared" si="3"/>
        <v>42.059400000000004</v>
      </c>
      <c r="T45">
        <v>48.498000000000005</v>
      </c>
    </row>
    <row r="46" spans="1:20" x14ac:dyDescent="0.2">
      <c r="A46" t="s">
        <v>44</v>
      </c>
      <c r="B46" s="1">
        <v>0</v>
      </c>
      <c r="C46" s="1">
        <v>0</v>
      </c>
      <c r="D46" s="1">
        <v>0</v>
      </c>
      <c r="E46" s="1">
        <v>-1E-3</v>
      </c>
      <c r="F46" s="1">
        <v>14.4</v>
      </c>
      <c r="G46" s="1">
        <v>0.2</v>
      </c>
      <c r="H46" s="1">
        <v>0.8</v>
      </c>
      <c r="I46" s="1">
        <v>8.9</v>
      </c>
      <c r="J46" s="1">
        <v>12</v>
      </c>
      <c r="K46" s="1">
        <v>-1E-3</v>
      </c>
      <c r="L46" s="1">
        <v>-1E-3</v>
      </c>
      <c r="M46" s="1">
        <v>0</v>
      </c>
      <c r="N46" s="1">
        <f t="shared" si="2"/>
        <v>36.297000000000004</v>
      </c>
      <c r="P46" s="1">
        <v>36.297000000000004</v>
      </c>
      <c r="R46" t="s">
        <v>44</v>
      </c>
      <c r="S46" s="1">
        <f t="shared" si="3"/>
        <v>38.038799999999995</v>
      </c>
      <c r="T46">
        <v>46.800000000000004</v>
      </c>
    </row>
    <row r="47" spans="1:20" x14ac:dyDescent="0.2">
      <c r="A47" t="s">
        <v>45</v>
      </c>
      <c r="B47" s="1">
        <v>0</v>
      </c>
      <c r="C47" s="1">
        <v>0</v>
      </c>
      <c r="D47" s="1">
        <v>0</v>
      </c>
      <c r="E47" s="1">
        <v>0</v>
      </c>
      <c r="F47" s="1">
        <v>4.2</v>
      </c>
      <c r="G47" s="1">
        <v>8.8000000000000007</v>
      </c>
      <c r="H47" s="1">
        <v>10</v>
      </c>
      <c r="I47" s="1">
        <v>14.5</v>
      </c>
      <c r="J47" s="1">
        <v>5.7</v>
      </c>
      <c r="K47" s="1">
        <v>3.7</v>
      </c>
      <c r="L47" s="1">
        <v>0.3</v>
      </c>
      <c r="M47" s="1">
        <v>0</v>
      </c>
      <c r="N47" s="1">
        <f t="shared" si="2"/>
        <v>47.2</v>
      </c>
      <c r="P47" s="1">
        <v>47.2</v>
      </c>
      <c r="R47" t="s">
        <v>45</v>
      </c>
      <c r="S47" s="1">
        <f t="shared" si="3"/>
        <v>42.338800000000006</v>
      </c>
      <c r="T47">
        <v>39.999000000000002</v>
      </c>
    </row>
    <row r="48" spans="1:20" x14ac:dyDescent="0.2">
      <c r="A48" t="s">
        <v>46</v>
      </c>
      <c r="B48" s="1">
        <v>0</v>
      </c>
      <c r="C48" s="1">
        <v>0</v>
      </c>
      <c r="D48" s="1">
        <v>0</v>
      </c>
      <c r="E48" s="1">
        <v>0</v>
      </c>
      <c r="F48" s="1">
        <v>3.8</v>
      </c>
      <c r="G48" s="1">
        <v>18</v>
      </c>
      <c r="H48" s="1">
        <v>5.4</v>
      </c>
      <c r="I48" s="1">
        <v>12.7</v>
      </c>
      <c r="J48" s="1">
        <v>2.6</v>
      </c>
      <c r="K48" s="1">
        <v>0.3</v>
      </c>
      <c r="L48" s="1">
        <v>0.3</v>
      </c>
      <c r="M48" s="1">
        <v>0</v>
      </c>
      <c r="N48" s="1">
        <f t="shared" si="2"/>
        <v>43.1</v>
      </c>
      <c r="P48" s="1">
        <v>43.1</v>
      </c>
      <c r="R48" t="s">
        <v>46</v>
      </c>
      <c r="S48" s="1">
        <f t="shared" si="3"/>
        <v>40.158799999999999</v>
      </c>
      <c r="T48">
        <v>33.4</v>
      </c>
    </row>
    <row r="49" spans="1:20" x14ac:dyDescent="0.2">
      <c r="A49" t="s">
        <v>47</v>
      </c>
      <c r="B49" s="1">
        <v>0</v>
      </c>
      <c r="C49" s="1">
        <v>0</v>
      </c>
      <c r="D49" s="1">
        <v>0</v>
      </c>
      <c r="E49" s="1">
        <v>-1E-3</v>
      </c>
      <c r="F49" s="1">
        <v>9.4</v>
      </c>
      <c r="G49" s="1">
        <v>7.1</v>
      </c>
      <c r="H49" s="1">
        <v>2.5</v>
      </c>
      <c r="I49" s="1">
        <v>1.8</v>
      </c>
      <c r="J49" s="1">
        <v>3.9</v>
      </c>
      <c r="K49" s="1">
        <v>4.3</v>
      </c>
      <c r="L49" s="1">
        <v>0</v>
      </c>
      <c r="M49" s="1">
        <v>0</v>
      </c>
      <c r="N49" s="1">
        <f t="shared" si="2"/>
        <v>28.999000000000002</v>
      </c>
      <c r="P49" s="1">
        <v>28.999000000000002</v>
      </c>
      <c r="R49" t="s">
        <v>47</v>
      </c>
      <c r="S49" s="1">
        <f t="shared" si="3"/>
        <v>40.638999999999996</v>
      </c>
      <c r="T49">
        <v>47.2</v>
      </c>
    </row>
    <row r="50" spans="1:20" x14ac:dyDescent="0.2">
      <c r="A50" t="s">
        <v>48</v>
      </c>
      <c r="B50" s="1">
        <v>0</v>
      </c>
      <c r="C50" s="1">
        <v>0</v>
      </c>
      <c r="D50" s="1">
        <v>0</v>
      </c>
      <c r="E50" s="1">
        <v>0</v>
      </c>
      <c r="F50" s="1">
        <v>25</v>
      </c>
      <c r="G50" s="1">
        <v>1.9</v>
      </c>
      <c r="H50" s="1">
        <v>2.2000000000000002</v>
      </c>
      <c r="I50" s="1">
        <v>9.1999999999999993</v>
      </c>
      <c r="J50" s="1">
        <v>8.4</v>
      </c>
      <c r="K50" s="1">
        <v>-1E-3</v>
      </c>
      <c r="L50" s="1">
        <v>0</v>
      </c>
      <c r="M50" s="1">
        <v>0</v>
      </c>
      <c r="N50" s="1">
        <f t="shared" si="2"/>
        <v>46.698999999999998</v>
      </c>
      <c r="P50" s="1">
        <v>46.698999999999998</v>
      </c>
      <c r="R50" t="s">
        <v>48</v>
      </c>
      <c r="S50" s="1">
        <f t="shared" si="3"/>
        <v>40.459000000000003</v>
      </c>
      <c r="T50">
        <v>32.1</v>
      </c>
    </row>
    <row r="51" spans="1:20" x14ac:dyDescent="0.2">
      <c r="A51" t="s">
        <v>49</v>
      </c>
      <c r="B51" s="1">
        <v>0</v>
      </c>
      <c r="C51" s="1">
        <v>0</v>
      </c>
      <c r="D51" s="1">
        <v>0</v>
      </c>
      <c r="E51" s="1">
        <v>-1E-3</v>
      </c>
      <c r="F51" s="1">
        <v>11.3</v>
      </c>
      <c r="G51" s="1">
        <v>3.3</v>
      </c>
      <c r="H51" s="1">
        <v>11.9</v>
      </c>
      <c r="I51" s="1">
        <v>4.5999999999999996</v>
      </c>
      <c r="J51" s="1">
        <v>3.5</v>
      </c>
      <c r="K51" s="1">
        <v>0.3</v>
      </c>
      <c r="L51" s="1">
        <v>0</v>
      </c>
      <c r="M51" s="1">
        <v>0</v>
      </c>
      <c r="N51" s="1">
        <f t="shared" si="2"/>
        <v>34.899000000000001</v>
      </c>
      <c r="P51" s="1">
        <v>34.899000000000001</v>
      </c>
      <c r="R51" t="s">
        <v>49</v>
      </c>
      <c r="S51" s="1">
        <f t="shared" si="3"/>
        <v>40.179400000000001</v>
      </c>
      <c r="T51">
        <v>37.700000000000003</v>
      </c>
    </row>
    <row r="52" spans="1:20" x14ac:dyDescent="0.2">
      <c r="A52" t="s">
        <v>50</v>
      </c>
      <c r="B52" s="1">
        <v>0</v>
      </c>
      <c r="C52" s="1">
        <v>0</v>
      </c>
      <c r="D52" s="1">
        <v>0</v>
      </c>
      <c r="E52" s="1">
        <v>-1E-3</v>
      </c>
      <c r="F52" s="1">
        <v>4.5999999999999996</v>
      </c>
      <c r="G52" s="1">
        <v>2.8</v>
      </c>
      <c r="H52" s="1">
        <v>17</v>
      </c>
      <c r="I52" s="1">
        <v>2.2999999999999998</v>
      </c>
      <c r="J52" s="1">
        <v>10.7</v>
      </c>
      <c r="K52" s="1">
        <v>11.1</v>
      </c>
      <c r="L52" s="1">
        <v>-1E-3</v>
      </c>
      <c r="M52" s="1">
        <v>0</v>
      </c>
      <c r="N52" s="1">
        <f t="shared" si="2"/>
        <v>48.498000000000005</v>
      </c>
      <c r="P52" s="1">
        <v>48.498000000000005</v>
      </c>
      <c r="R52" t="s">
        <v>50</v>
      </c>
      <c r="S52" s="1">
        <f t="shared" si="3"/>
        <v>40.439</v>
      </c>
      <c r="T52">
        <v>29.297999999999998</v>
      </c>
    </row>
    <row r="53" spans="1:20" x14ac:dyDescent="0.2">
      <c r="A53" t="s">
        <v>51</v>
      </c>
      <c r="B53" s="1">
        <v>0</v>
      </c>
      <c r="C53" s="1">
        <v>0</v>
      </c>
      <c r="D53" s="1">
        <v>0</v>
      </c>
      <c r="E53" s="1">
        <v>-1E-3</v>
      </c>
      <c r="F53" s="1">
        <v>8.4</v>
      </c>
      <c r="G53" s="1">
        <v>21.8</v>
      </c>
      <c r="H53" s="1">
        <v>5.5</v>
      </c>
      <c r="I53" s="1">
        <v>15.6</v>
      </c>
      <c r="J53" s="1">
        <v>28.1</v>
      </c>
      <c r="K53" s="1">
        <v>2.6</v>
      </c>
      <c r="L53" s="1">
        <v>-1E-3</v>
      </c>
      <c r="M53" s="1">
        <v>0</v>
      </c>
      <c r="N53" s="1">
        <f t="shared" si="2"/>
        <v>81.99799999999999</v>
      </c>
      <c r="P53" s="1">
        <v>81.99799999999999</v>
      </c>
      <c r="R53" t="s">
        <v>51</v>
      </c>
      <c r="S53" s="1">
        <f t="shared" si="3"/>
        <v>48.218600000000002</v>
      </c>
      <c r="T53">
        <v>31.799999999999997</v>
      </c>
    </row>
    <row r="54" spans="1:20" x14ac:dyDescent="0.2">
      <c r="A54" t="s">
        <v>52</v>
      </c>
      <c r="B54" s="1">
        <v>0</v>
      </c>
      <c r="C54" s="1">
        <v>0</v>
      </c>
      <c r="D54" s="1">
        <v>0</v>
      </c>
      <c r="E54" s="1">
        <v>3.2</v>
      </c>
      <c r="F54" s="1">
        <v>3.9</v>
      </c>
      <c r="G54" s="1">
        <v>14</v>
      </c>
      <c r="H54" s="1">
        <v>11.2</v>
      </c>
      <c r="I54" s="1">
        <v>8.5</v>
      </c>
      <c r="J54" s="1">
        <v>15.7</v>
      </c>
      <c r="K54" s="1">
        <v>-1E-3</v>
      </c>
      <c r="L54" s="1">
        <v>-1E-3</v>
      </c>
      <c r="M54" s="1">
        <v>0</v>
      </c>
      <c r="N54" s="1">
        <f t="shared" si="2"/>
        <v>56.498000000000005</v>
      </c>
      <c r="P54" s="1">
        <v>56.498000000000005</v>
      </c>
      <c r="R54" t="s">
        <v>52</v>
      </c>
      <c r="S54" s="1">
        <f t="shared" si="3"/>
        <v>53.718399999999995</v>
      </c>
      <c r="T54">
        <v>30.799999999999997</v>
      </c>
    </row>
    <row r="55" spans="1:20" x14ac:dyDescent="0.2">
      <c r="A55" t="s">
        <v>53</v>
      </c>
      <c r="B55" s="1">
        <v>0</v>
      </c>
      <c r="C55" s="1">
        <v>0</v>
      </c>
      <c r="D55" s="1">
        <v>0</v>
      </c>
      <c r="E55" s="1">
        <v>0.2</v>
      </c>
      <c r="F55" s="1">
        <v>5.6</v>
      </c>
      <c r="G55" s="1">
        <v>1</v>
      </c>
      <c r="H55" s="1">
        <v>9.6999999999999993</v>
      </c>
      <c r="I55" s="1">
        <v>16.5</v>
      </c>
      <c r="J55" s="1">
        <v>6.9</v>
      </c>
      <c r="K55" s="1">
        <v>9.4</v>
      </c>
      <c r="L55" s="1">
        <v>-1E-3</v>
      </c>
      <c r="M55" s="1">
        <v>0</v>
      </c>
      <c r="N55">
        <v>49.3</v>
      </c>
      <c r="O55" t="s">
        <v>131</v>
      </c>
      <c r="P55" s="1">
        <v>49.3</v>
      </c>
      <c r="R55" t="s">
        <v>53</v>
      </c>
      <c r="S55" s="1">
        <f t="shared" si="3"/>
        <v>54.238599999999998</v>
      </c>
      <c r="T55">
        <v>44.198999999999998</v>
      </c>
    </row>
    <row r="56" spans="1:20" x14ac:dyDescent="0.2">
      <c r="A56" t="s">
        <v>54</v>
      </c>
      <c r="B56" s="1">
        <v>0</v>
      </c>
      <c r="C56" s="1">
        <v>0</v>
      </c>
      <c r="D56" s="1">
        <v>0</v>
      </c>
      <c r="E56" s="1">
        <v>0</v>
      </c>
      <c r="F56" s="1">
        <v>0.3</v>
      </c>
      <c r="G56" s="1">
        <v>14.4</v>
      </c>
      <c r="H56" s="1">
        <v>7.8</v>
      </c>
      <c r="I56" s="1">
        <v>1.8</v>
      </c>
      <c r="J56" s="1">
        <v>11.8</v>
      </c>
      <c r="K56" s="1">
        <v>0.4</v>
      </c>
      <c r="L56" s="1">
        <v>1.2</v>
      </c>
      <c r="M56" s="1">
        <v>0</v>
      </c>
      <c r="N56" s="1">
        <f t="shared" si="2"/>
        <v>37.700000000000003</v>
      </c>
      <c r="P56" s="1">
        <v>37.700000000000003</v>
      </c>
      <c r="R56" t="s">
        <v>54</v>
      </c>
      <c r="S56" s="1">
        <f t="shared" si="3"/>
        <v>54.798799999999993</v>
      </c>
      <c r="T56">
        <v>26.297999999999995</v>
      </c>
    </row>
    <row r="57" spans="1:20" x14ac:dyDescent="0.2">
      <c r="A57" t="s">
        <v>55</v>
      </c>
      <c r="B57" s="1">
        <v>0</v>
      </c>
      <c r="C57" s="1">
        <v>0</v>
      </c>
      <c r="D57" s="1">
        <v>0</v>
      </c>
      <c r="E57" s="1">
        <v>-1E-3</v>
      </c>
      <c r="F57" s="1">
        <v>3.2</v>
      </c>
      <c r="G57" s="1">
        <v>2.2999999999999998</v>
      </c>
      <c r="H57" s="1">
        <v>6.6</v>
      </c>
      <c r="I57" s="1">
        <v>10.8</v>
      </c>
      <c r="J57" s="1">
        <v>5.6</v>
      </c>
      <c r="K57" s="1">
        <v>-1E-3</v>
      </c>
      <c r="L57" s="1">
        <v>0</v>
      </c>
      <c r="M57" s="1">
        <v>0</v>
      </c>
      <c r="N57">
        <v>28.8</v>
      </c>
      <c r="O57" t="s">
        <v>131</v>
      </c>
      <c r="P57" s="1">
        <v>28.8</v>
      </c>
      <c r="R57" t="s">
        <v>55</v>
      </c>
      <c r="S57" s="1">
        <f t="shared" si="3"/>
        <v>50.859200000000001</v>
      </c>
      <c r="T57">
        <v>30.998999999999999</v>
      </c>
    </row>
    <row r="58" spans="1:20" x14ac:dyDescent="0.2">
      <c r="A58" t="s">
        <v>56</v>
      </c>
      <c r="B58" s="1">
        <v>0</v>
      </c>
      <c r="C58" s="1">
        <v>0</v>
      </c>
      <c r="D58" s="1">
        <v>0</v>
      </c>
      <c r="E58" s="1">
        <v>0.1</v>
      </c>
      <c r="F58" s="1">
        <v>8.4</v>
      </c>
      <c r="G58" s="1">
        <v>14.1</v>
      </c>
      <c r="H58" s="1">
        <v>9.8000000000000007</v>
      </c>
      <c r="I58" s="1">
        <v>4.9000000000000004</v>
      </c>
      <c r="J58" s="1">
        <v>11.2</v>
      </c>
      <c r="K58" s="1">
        <v>4.3</v>
      </c>
      <c r="L58" s="1">
        <v>0</v>
      </c>
      <c r="M58" s="1">
        <v>0</v>
      </c>
      <c r="N58" s="1">
        <f t="shared" si="2"/>
        <v>52.8</v>
      </c>
      <c r="P58" s="1">
        <v>52.8</v>
      </c>
      <c r="R58" t="s">
        <v>56</v>
      </c>
      <c r="S58" s="1">
        <f t="shared" si="3"/>
        <v>45.019600000000004</v>
      </c>
      <c r="T58">
        <v>46.699000000000005</v>
      </c>
    </row>
    <row r="59" spans="1:20" x14ac:dyDescent="0.2">
      <c r="A59" t="s">
        <v>57</v>
      </c>
      <c r="B59" s="1">
        <v>0</v>
      </c>
      <c r="C59" s="1">
        <v>0</v>
      </c>
      <c r="D59" s="1">
        <v>0</v>
      </c>
      <c r="E59" s="1">
        <v>0</v>
      </c>
      <c r="F59" s="1">
        <v>7.1</v>
      </c>
      <c r="G59" s="1">
        <v>3.4</v>
      </c>
      <c r="H59" s="1">
        <v>3.8</v>
      </c>
      <c r="I59" s="1">
        <v>10.199999999999999</v>
      </c>
      <c r="J59" s="1">
        <v>12.3</v>
      </c>
      <c r="K59" s="1">
        <v>5.0999999999999996</v>
      </c>
      <c r="L59" s="1">
        <v>0</v>
      </c>
      <c r="M59" s="1">
        <v>0</v>
      </c>
      <c r="N59" s="1">
        <f t="shared" si="2"/>
        <v>41.9</v>
      </c>
      <c r="P59" s="1">
        <v>41.9</v>
      </c>
      <c r="R59" t="s">
        <v>57</v>
      </c>
      <c r="S59" s="1">
        <f t="shared" si="3"/>
        <v>42.1</v>
      </c>
      <c r="T59">
        <v>24.498000000000001</v>
      </c>
    </row>
    <row r="60" spans="1:20" x14ac:dyDescent="0.2">
      <c r="A60" t="s">
        <v>58</v>
      </c>
      <c r="B60" s="1">
        <v>0</v>
      </c>
      <c r="C60" s="1">
        <v>0</v>
      </c>
      <c r="D60" s="1">
        <v>0</v>
      </c>
      <c r="E60" s="1">
        <v>-1E-3</v>
      </c>
      <c r="F60" s="1">
        <v>5.6</v>
      </c>
      <c r="G60" s="1">
        <v>3.7</v>
      </c>
      <c r="H60" s="1">
        <v>6.1</v>
      </c>
      <c r="I60" s="1">
        <v>1.8</v>
      </c>
      <c r="J60" s="1">
        <v>7</v>
      </c>
      <c r="K60" s="1">
        <v>0.6</v>
      </c>
      <c r="L60" s="1">
        <v>0</v>
      </c>
      <c r="M60" s="1">
        <v>0</v>
      </c>
      <c r="N60" s="1">
        <f t="shared" si="2"/>
        <v>24.798999999999999</v>
      </c>
      <c r="P60" s="1">
        <v>24.798999999999999</v>
      </c>
      <c r="R60" t="s">
        <v>58</v>
      </c>
      <c r="S60" s="1">
        <f t="shared" si="3"/>
        <v>37.199799999999996</v>
      </c>
      <c r="T60">
        <v>28.497999999999998</v>
      </c>
    </row>
    <row r="61" spans="1:20" x14ac:dyDescent="0.2">
      <c r="A61" t="s">
        <v>59</v>
      </c>
      <c r="B61" s="1">
        <v>0</v>
      </c>
      <c r="C61" s="1">
        <v>0</v>
      </c>
      <c r="D61" s="1">
        <v>-1E-3</v>
      </c>
      <c r="E61" s="1">
        <v>-1E-3</v>
      </c>
      <c r="F61" s="1">
        <v>0.5</v>
      </c>
      <c r="G61" s="1">
        <v>1.6</v>
      </c>
      <c r="H61" s="1">
        <v>2</v>
      </c>
      <c r="I61" s="1">
        <v>8.6999999999999993</v>
      </c>
      <c r="J61" s="1">
        <v>0.8</v>
      </c>
      <c r="K61" s="1">
        <v>0.5</v>
      </c>
      <c r="L61" s="1">
        <v>-1E-3</v>
      </c>
      <c r="M61" s="1">
        <v>0</v>
      </c>
      <c r="N61" s="1">
        <f t="shared" si="2"/>
        <v>14.097</v>
      </c>
      <c r="P61" s="1">
        <v>14.097</v>
      </c>
      <c r="R61" t="s">
        <v>59</v>
      </c>
      <c r="S61" s="1">
        <f t="shared" si="3"/>
        <v>32.479200000000006</v>
      </c>
      <c r="T61">
        <v>40</v>
      </c>
    </row>
    <row r="62" spans="1:20" x14ac:dyDescent="0.2">
      <c r="A62" t="s">
        <v>60</v>
      </c>
      <c r="B62" s="1">
        <v>0</v>
      </c>
      <c r="C62" s="1">
        <v>0</v>
      </c>
      <c r="D62" s="1">
        <v>0</v>
      </c>
      <c r="E62" s="1">
        <v>4.0999999999999996</v>
      </c>
      <c r="F62" s="1">
        <v>2.9</v>
      </c>
      <c r="G62" s="1">
        <v>3.1</v>
      </c>
      <c r="H62" s="1">
        <v>10.8</v>
      </c>
      <c r="I62" s="1">
        <v>1</v>
      </c>
      <c r="J62" s="1">
        <v>4.4000000000000004</v>
      </c>
      <c r="K62" s="1">
        <v>-1E-3</v>
      </c>
      <c r="L62" s="1">
        <v>-1E-3</v>
      </c>
      <c r="M62" s="1">
        <v>0</v>
      </c>
      <c r="N62" s="1">
        <f t="shared" si="2"/>
        <v>26.297999999999995</v>
      </c>
      <c r="P62" s="1">
        <v>26.297999999999995</v>
      </c>
      <c r="R62" t="s">
        <v>60</v>
      </c>
      <c r="S62" s="1">
        <f t="shared" si="3"/>
        <v>31.9788</v>
      </c>
      <c r="T62">
        <v>87.899000000000001</v>
      </c>
    </row>
    <row r="63" spans="1:20" x14ac:dyDescent="0.2">
      <c r="A63" t="s">
        <v>61</v>
      </c>
      <c r="B63" s="1">
        <v>0</v>
      </c>
      <c r="C63" s="1">
        <v>0</v>
      </c>
      <c r="D63" s="1">
        <v>0</v>
      </c>
      <c r="E63" s="1">
        <v>-1E-3</v>
      </c>
      <c r="F63" s="1">
        <v>3.2</v>
      </c>
      <c r="G63" s="1">
        <v>1</v>
      </c>
      <c r="H63" s="1">
        <v>2.7</v>
      </c>
      <c r="I63" s="1">
        <v>4.7</v>
      </c>
      <c r="J63" s="1">
        <v>5.6</v>
      </c>
      <c r="K63" s="1">
        <v>8.6999999999999993</v>
      </c>
      <c r="L63" s="1">
        <v>-1E-3</v>
      </c>
      <c r="M63" s="1">
        <v>0</v>
      </c>
      <c r="N63" s="1">
        <f t="shared" si="2"/>
        <v>25.897999999999996</v>
      </c>
      <c r="P63" s="1">
        <v>25.897999999999996</v>
      </c>
      <c r="R63" t="s">
        <v>61</v>
      </c>
      <c r="S63" s="1">
        <f t="shared" si="3"/>
        <v>26.598399999999998</v>
      </c>
      <c r="T63">
        <v>28.999000000000002</v>
      </c>
    </row>
    <row r="64" spans="1:20" x14ac:dyDescent="0.2">
      <c r="A64" t="s">
        <v>62</v>
      </c>
      <c r="B64" s="1">
        <v>0</v>
      </c>
      <c r="C64" s="1">
        <v>0</v>
      </c>
      <c r="D64" s="1">
        <v>-1E-3</v>
      </c>
      <c r="E64" s="1">
        <v>-1E-3</v>
      </c>
      <c r="F64" s="1">
        <v>2.1</v>
      </c>
      <c r="G64" s="1">
        <v>11.9</v>
      </c>
      <c r="H64" s="1">
        <v>10.9</v>
      </c>
      <c r="I64" s="1">
        <v>20</v>
      </c>
      <c r="J64" s="1">
        <v>15.2</v>
      </c>
      <c r="K64" s="1">
        <v>0.9</v>
      </c>
      <c r="L64" s="1">
        <v>0</v>
      </c>
      <c r="M64" s="1">
        <v>0</v>
      </c>
      <c r="N64" s="1">
        <f t="shared" si="2"/>
        <v>60.997999999999998</v>
      </c>
      <c r="O64">
        <f>RANK(N64,N2:N113, 0)</f>
        <v>16</v>
      </c>
      <c r="P64" s="1">
        <v>60.997999999999998</v>
      </c>
      <c r="R64" t="s">
        <v>62</v>
      </c>
      <c r="S64" s="1">
        <f t="shared" si="3"/>
        <v>30.417999999999996</v>
      </c>
      <c r="T64">
        <v>45.598000000000006</v>
      </c>
    </row>
    <row r="65" spans="1:20" x14ac:dyDescent="0.2">
      <c r="A65" t="s">
        <v>63</v>
      </c>
      <c r="B65" s="1">
        <v>0</v>
      </c>
      <c r="C65" s="1">
        <v>0</v>
      </c>
      <c r="D65" s="1">
        <v>0</v>
      </c>
      <c r="E65" s="1">
        <v>-1E-3</v>
      </c>
      <c r="F65" s="1">
        <v>4.2</v>
      </c>
      <c r="G65" s="1">
        <v>1.8</v>
      </c>
      <c r="H65" s="1">
        <v>4.4000000000000004</v>
      </c>
      <c r="I65" s="1">
        <v>3.8</v>
      </c>
      <c r="J65" s="1">
        <v>15.1</v>
      </c>
      <c r="K65" s="1">
        <v>3.9</v>
      </c>
      <c r="L65" s="1">
        <v>0</v>
      </c>
      <c r="M65" s="1">
        <v>0</v>
      </c>
      <c r="N65" s="1">
        <f t="shared" si="2"/>
        <v>33.198999999999998</v>
      </c>
      <c r="P65" s="1">
        <v>33.198999999999998</v>
      </c>
      <c r="R65" t="s">
        <v>63</v>
      </c>
      <c r="S65" s="1">
        <f t="shared" si="3"/>
        <v>32.097999999999999</v>
      </c>
      <c r="T65">
        <v>32</v>
      </c>
    </row>
    <row r="66" spans="1:20" x14ac:dyDescent="0.2">
      <c r="A66" t="s">
        <v>64</v>
      </c>
      <c r="B66" s="1">
        <v>0</v>
      </c>
      <c r="C66" s="1">
        <v>0</v>
      </c>
      <c r="D66" s="1">
        <v>0</v>
      </c>
      <c r="E66" s="1">
        <v>0</v>
      </c>
      <c r="F66" s="1">
        <v>0.5</v>
      </c>
      <c r="G66" s="1">
        <v>9.1999999999999993</v>
      </c>
      <c r="H66" s="1">
        <v>1.9</v>
      </c>
      <c r="I66" s="1">
        <v>0.5</v>
      </c>
      <c r="J66" s="1">
        <v>15.3</v>
      </c>
      <c r="K66" s="1">
        <v>6.8</v>
      </c>
      <c r="L66" s="1">
        <v>0</v>
      </c>
      <c r="M66" s="1">
        <v>0</v>
      </c>
      <c r="N66" s="1">
        <f t="shared" ref="N66:N97" si="4">SUM(B66:M66)</f>
        <v>34.199999999999996</v>
      </c>
      <c r="P66" s="1">
        <v>34.199999999999996</v>
      </c>
      <c r="R66" t="s">
        <v>64</v>
      </c>
      <c r="S66" s="1">
        <f t="shared" si="3"/>
        <v>36.118599999999994</v>
      </c>
      <c r="T66">
        <v>64</v>
      </c>
    </row>
    <row r="67" spans="1:20" x14ac:dyDescent="0.2">
      <c r="A67" t="s">
        <v>65</v>
      </c>
      <c r="B67" s="1">
        <v>0</v>
      </c>
      <c r="C67" s="1">
        <v>0</v>
      </c>
      <c r="D67" s="1">
        <v>0</v>
      </c>
      <c r="E67" s="1">
        <v>0.4</v>
      </c>
      <c r="F67" s="1">
        <v>4.4000000000000004</v>
      </c>
      <c r="G67" s="1">
        <v>7.6</v>
      </c>
      <c r="H67" s="1">
        <v>6.6</v>
      </c>
      <c r="I67" s="1">
        <v>11.1</v>
      </c>
      <c r="J67" s="1">
        <v>51.7</v>
      </c>
      <c r="K67" s="1">
        <v>6.1</v>
      </c>
      <c r="L67" s="1">
        <v>-1E-3</v>
      </c>
      <c r="M67" s="1">
        <v>0</v>
      </c>
      <c r="N67" s="1">
        <f t="shared" si="4"/>
        <v>87.899000000000001</v>
      </c>
      <c r="P67" s="1">
        <v>87.899000000000001</v>
      </c>
      <c r="R67" t="s">
        <v>65</v>
      </c>
      <c r="S67" s="1">
        <f t="shared" si="3"/>
        <v>48.438800000000001</v>
      </c>
      <c r="T67">
        <v>34.4</v>
      </c>
    </row>
    <row r="68" spans="1:20" x14ac:dyDescent="0.2">
      <c r="A68" t="s">
        <v>66</v>
      </c>
      <c r="B68" s="1">
        <v>0</v>
      </c>
      <c r="C68" s="1">
        <v>0</v>
      </c>
      <c r="D68" s="1">
        <v>-1E-3</v>
      </c>
      <c r="E68" s="1">
        <v>0</v>
      </c>
      <c r="F68" s="1">
        <v>4.5</v>
      </c>
      <c r="G68" s="1">
        <v>1.7</v>
      </c>
      <c r="H68" s="1">
        <v>11.2</v>
      </c>
      <c r="I68" s="1">
        <v>2.1</v>
      </c>
      <c r="J68" s="1">
        <v>4.4000000000000004</v>
      </c>
      <c r="K68" s="1">
        <v>1.6</v>
      </c>
      <c r="L68" s="1">
        <v>-1E-3</v>
      </c>
      <c r="M68" s="1">
        <v>0</v>
      </c>
      <c r="N68" s="1">
        <f t="shared" si="4"/>
        <v>25.498000000000001</v>
      </c>
      <c r="P68" s="1">
        <v>25.498000000000001</v>
      </c>
      <c r="R68" t="s">
        <v>66</v>
      </c>
      <c r="S68" s="1">
        <f t="shared" si="3"/>
        <v>48.358799999999995</v>
      </c>
      <c r="T68">
        <v>25.498000000000001</v>
      </c>
    </row>
    <row r="69" spans="1:20" x14ac:dyDescent="0.2">
      <c r="A69" t="s">
        <v>67</v>
      </c>
      <c r="B69" s="1">
        <v>0</v>
      </c>
      <c r="C69" s="1">
        <v>0</v>
      </c>
      <c r="D69" s="1">
        <v>0</v>
      </c>
      <c r="E69" s="1">
        <v>1.4</v>
      </c>
      <c r="F69" s="1">
        <v>5.3</v>
      </c>
      <c r="G69" s="1">
        <v>8.3000000000000007</v>
      </c>
      <c r="H69" s="1">
        <v>26.1</v>
      </c>
      <c r="I69" s="1">
        <v>12.5</v>
      </c>
      <c r="J69" s="1">
        <v>3.3</v>
      </c>
      <c r="K69" s="1">
        <v>0.2</v>
      </c>
      <c r="L69" s="1">
        <v>-1E-3</v>
      </c>
      <c r="M69" s="1">
        <v>0</v>
      </c>
      <c r="N69" s="1">
        <f t="shared" si="4"/>
        <v>57.099000000000004</v>
      </c>
      <c r="P69" s="1">
        <v>57.099000000000004</v>
      </c>
      <c r="R69" t="s">
        <v>67</v>
      </c>
      <c r="S69" s="1">
        <f t="shared" si="3"/>
        <v>47.578999999999994</v>
      </c>
      <c r="T69">
        <v>27.2</v>
      </c>
    </row>
    <row r="70" spans="1:20" x14ac:dyDescent="0.2">
      <c r="A70" t="s">
        <v>68</v>
      </c>
      <c r="B70" s="1">
        <v>0</v>
      </c>
      <c r="C70" s="1">
        <v>0</v>
      </c>
      <c r="D70" s="1">
        <v>0</v>
      </c>
      <c r="E70" s="1">
        <v>1.1000000000000001</v>
      </c>
      <c r="F70" s="1">
        <v>1.2</v>
      </c>
      <c r="G70" s="1">
        <v>0.8</v>
      </c>
      <c r="H70" s="1">
        <v>9</v>
      </c>
      <c r="I70" s="1">
        <v>3.3</v>
      </c>
      <c r="J70" s="1">
        <v>0.1</v>
      </c>
      <c r="K70" s="1">
        <v>0.6</v>
      </c>
      <c r="L70" s="1">
        <v>-1E-3</v>
      </c>
      <c r="M70" s="1">
        <v>0</v>
      </c>
      <c r="N70">
        <v>16.100000000000001</v>
      </c>
      <c r="O70" t="s">
        <v>131</v>
      </c>
      <c r="P70" s="1">
        <v>16.100000000000001</v>
      </c>
      <c r="R70" t="s">
        <v>68</v>
      </c>
      <c r="S70" s="1">
        <f t="shared" ref="S70:S101" si="5">AVERAGE(N66:N70)</f>
        <v>44.159199999999991</v>
      </c>
      <c r="T70">
        <v>23.998999999999999</v>
      </c>
    </row>
    <row r="71" spans="1:20" x14ac:dyDescent="0.2">
      <c r="A71" t="s">
        <v>69</v>
      </c>
      <c r="B71" s="1">
        <v>0</v>
      </c>
      <c r="C71" s="1">
        <v>0</v>
      </c>
      <c r="D71" s="1">
        <v>0</v>
      </c>
      <c r="E71" s="1">
        <v>-1E-3</v>
      </c>
      <c r="F71" s="1">
        <v>5.7</v>
      </c>
      <c r="G71" s="1">
        <v>25.4</v>
      </c>
      <c r="H71" s="1">
        <v>22.9</v>
      </c>
      <c r="I71" s="1">
        <v>6.8</v>
      </c>
      <c r="J71" s="1">
        <v>4</v>
      </c>
      <c r="K71" s="1">
        <v>2.1</v>
      </c>
      <c r="L71" s="1">
        <v>-1E-3</v>
      </c>
      <c r="M71" s="1">
        <v>0</v>
      </c>
      <c r="N71" s="1">
        <f t="shared" si="4"/>
        <v>66.897999999999982</v>
      </c>
      <c r="P71" s="1">
        <v>66.897999999999982</v>
      </c>
      <c r="R71" t="s">
        <v>69</v>
      </c>
      <c r="S71" s="1">
        <f t="shared" si="5"/>
        <v>50.698799999999991</v>
      </c>
      <c r="T71">
        <v>32.5</v>
      </c>
    </row>
    <row r="72" spans="1:20" x14ac:dyDescent="0.2">
      <c r="A72" t="s">
        <v>70</v>
      </c>
      <c r="B72" s="1">
        <v>0</v>
      </c>
      <c r="C72" s="1">
        <v>0</v>
      </c>
      <c r="D72" s="1">
        <v>0</v>
      </c>
      <c r="E72" s="1">
        <v>4</v>
      </c>
      <c r="F72" s="1">
        <v>4.4000000000000004</v>
      </c>
      <c r="G72" s="1">
        <v>25</v>
      </c>
      <c r="H72" s="1">
        <v>2.7</v>
      </c>
      <c r="I72" s="1">
        <v>2.8</v>
      </c>
      <c r="J72" s="1">
        <v>6.1</v>
      </c>
      <c r="K72" s="1">
        <v>2.6</v>
      </c>
      <c r="L72" s="1">
        <v>-1E-3</v>
      </c>
      <c r="M72" s="1">
        <v>0</v>
      </c>
      <c r="N72" s="1">
        <f t="shared" si="4"/>
        <v>47.599000000000004</v>
      </c>
      <c r="P72" s="1">
        <v>47.599000000000004</v>
      </c>
      <c r="R72" t="s">
        <v>70</v>
      </c>
      <c r="S72" s="1">
        <f t="shared" si="5"/>
        <v>42.638799999999989</v>
      </c>
      <c r="T72">
        <v>23.3</v>
      </c>
    </row>
    <row r="73" spans="1:20" x14ac:dyDescent="0.2">
      <c r="A73" t="s">
        <v>71</v>
      </c>
      <c r="B73" s="1">
        <v>0</v>
      </c>
      <c r="C73" s="1">
        <v>0</v>
      </c>
      <c r="D73" s="1">
        <v>0</v>
      </c>
      <c r="E73" s="1">
        <v>0.4</v>
      </c>
      <c r="F73" s="1">
        <v>9.6</v>
      </c>
      <c r="G73" s="1">
        <v>2.5</v>
      </c>
      <c r="H73" s="1">
        <v>13.1</v>
      </c>
      <c r="I73" s="1">
        <v>21.6</v>
      </c>
      <c r="J73" s="1">
        <v>4.3</v>
      </c>
      <c r="K73" s="1">
        <v>4.4000000000000004</v>
      </c>
      <c r="L73" s="1">
        <v>3.2</v>
      </c>
      <c r="M73" s="1">
        <v>0</v>
      </c>
      <c r="N73" s="1">
        <f t="shared" si="4"/>
        <v>59.1</v>
      </c>
      <c r="P73" s="1">
        <v>59.1</v>
      </c>
      <c r="R73" t="s">
        <v>71</v>
      </c>
      <c r="S73" s="1">
        <f t="shared" si="5"/>
        <v>49.359199999999994</v>
      </c>
      <c r="T73">
        <v>28.7</v>
      </c>
    </row>
    <row r="74" spans="1:20" x14ac:dyDescent="0.2">
      <c r="A74" t="s">
        <v>72</v>
      </c>
      <c r="B74" s="1">
        <v>0</v>
      </c>
      <c r="C74" s="1">
        <v>0</v>
      </c>
      <c r="D74" s="1">
        <v>0</v>
      </c>
      <c r="E74" s="1">
        <v>0.5</v>
      </c>
      <c r="F74" s="1">
        <v>8.9</v>
      </c>
      <c r="G74" s="1">
        <v>6.6</v>
      </c>
      <c r="H74" s="1">
        <v>8.3000000000000007</v>
      </c>
      <c r="I74" s="1">
        <v>6.7</v>
      </c>
      <c r="J74" s="1">
        <v>8.6</v>
      </c>
      <c r="K74" s="1">
        <v>7.2</v>
      </c>
      <c r="L74" s="1">
        <v>0</v>
      </c>
      <c r="M74" s="1">
        <v>0</v>
      </c>
      <c r="N74" s="1">
        <f t="shared" si="4"/>
        <v>46.800000000000004</v>
      </c>
      <c r="P74" s="1">
        <v>46.800000000000004</v>
      </c>
      <c r="R74" t="s">
        <v>72</v>
      </c>
      <c r="S74" s="1">
        <f t="shared" si="5"/>
        <v>47.299399999999999</v>
      </c>
      <c r="T74">
        <v>49.3</v>
      </c>
    </row>
    <row r="75" spans="1:20" x14ac:dyDescent="0.2">
      <c r="A75" t="s">
        <v>73</v>
      </c>
      <c r="B75" s="1">
        <v>0</v>
      </c>
      <c r="C75" s="1">
        <v>0</v>
      </c>
      <c r="D75" s="1">
        <v>0</v>
      </c>
      <c r="E75" s="1">
        <v>-1E-3</v>
      </c>
      <c r="F75" s="1">
        <v>0.4</v>
      </c>
      <c r="G75" s="1">
        <v>14</v>
      </c>
      <c r="H75" s="1">
        <v>5.8</v>
      </c>
      <c r="I75" s="1">
        <v>4</v>
      </c>
      <c r="J75" s="1">
        <v>0.3</v>
      </c>
      <c r="K75" s="1">
        <v>-1E-3</v>
      </c>
      <c r="L75" s="1">
        <v>0</v>
      </c>
      <c r="M75" s="1">
        <v>0</v>
      </c>
      <c r="N75" s="1">
        <f t="shared" si="4"/>
        <v>24.498000000000001</v>
      </c>
      <c r="P75" s="1">
        <v>24.498000000000001</v>
      </c>
      <c r="R75" t="s">
        <v>73</v>
      </c>
      <c r="S75" s="1">
        <f t="shared" si="5"/>
        <v>48.978999999999999</v>
      </c>
      <c r="T75">
        <v>28.098999999999997</v>
      </c>
    </row>
    <row r="76" spans="1:20" x14ac:dyDescent="0.2">
      <c r="A76" t="s">
        <v>74</v>
      </c>
      <c r="B76" s="1">
        <v>0</v>
      </c>
      <c r="C76" s="1">
        <v>0</v>
      </c>
      <c r="D76" s="1">
        <v>0</v>
      </c>
      <c r="E76" s="1">
        <v>0</v>
      </c>
      <c r="F76" s="1">
        <v>1.6</v>
      </c>
      <c r="G76" s="1">
        <v>8.9</v>
      </c>
      <c r="H76" s="1">
        <v>0.4</v>
      </c>
      <c r="I76" s="1">
        <v>14.1</v>
      </c>
      <c r="J76" s="1">
        <v>4.5999999999999996</v>
      </c>
      <c r="K76" s="1">
        <v>0.5</v>
      </c>
      <c r="L76" s="1">
        <v>0</v>
      </c>
      <c r="M76" s="1">
        <v>0</v>
      </c>
      <c r="N76" s="1">
        <f t="shared" si="4"/>
        <v>30.1</v>
      </c>
      <c r="P76" s="1">
        <v>30.1</v>
      </c>
      <c r="R76" t="s">
        <v>74</v>
      </c>
      <c r="S76" s="1">
        <f t="shared" si="5"/>
        <v>41.619399999999999</v>
      </c>
      <c r="T76">
        <v>52.199999999999996</v>
      </c>
    </row>
    <row r="77" spans="1:20" x14ac:dyDescent="0.2">
      <c r="A77" t="s">
        <v>75</v>
      </c>
      <c r="B77" s="1">
        <v>0</v>
      </c>
      <c r="C77" s="1">
        <v>0</v>
      </c>
      <c r="D77" s="1">
        <v>0</v>
      </c>
      <c r="E77" s="1">
        <v>-1E-3</v>
      </c>
      <c r="F77" s="1">
        <v>2.8</v>
      </c>
      <c r="G77" s="1">
        <v>7.5</v>
      </c>
      <c r="H77" s="1">
        <v>29.9</v>
      </c>
      <c r="I77" s="1">
        <v>5.0999999999999996</v>
      </c>
      <c r="J77" s="1">
        <v>19.399999999999999</v>
      </c>
      <c r="K77" s="1">
        <v>0.7</v>
      </c>
      <c r="L77" s="1">
        <v>0</v>
      </c>
      <c r="M77" s="1">
        <v>0</v>
      </c>
      <c r="N77" s="1">
        <f t="shared" si="4"/>
        <v>65.399000000000001</v>
      </c>
      <c r="P77" s="1">
        <v>65.399000000000001</v>
      </c>
      <c r="R77" t="s">
        <v>75</v>
      </c>
      <c r="S77" s="1">
        <f t="shared" si="5"/>
        <v>45.179400000000001</v>
      </c>
      <c r="T77">
        <v>30.497999999999998</v>
      </c>
    </row>
    <row r="78" spans="1:20" x14ac:dyDescent="0.2">
      <c r="A78" t="s">
        <v>76</v>
      </c>
      <c r="B78" s="1">
        <v>0</v>
      </c>
      <c r="C78" s="1">
        <v>0</v>
      </c>
      <c r="D78" s="1">
        <v>0</v>
      </c>
      <c r="E78" s="1">
        <v>0</v>
      </c>
      <c r="F78" s="1">
        <v>17.100000000000001</v>
      </c>
      <c r="G78" s="1">
        <v>3.1</v>
      </c>
      <c r="H78" s="1">
        <v>17.3</v>
      </c>
      <c r="I78" s="1">
        <v>4.5999999999999996</v>
      </c>
      <c r="J78" s="1">
        <v>10.199999999999999</v>
      </c>
      <c r="K78" s="1">
        <v>1.4</v>
      </c>
      <c r="L78" s="1">
        <v>0.1</v>
      </c>
      <c r="M78" s="1">
        <v>0</v>
      </c>
      <c r="N78" s="1">
        <f t="shared" si="4"/>
        <v>53.8</v>
      </c>
      <c r="P78" s="1">
        <v>53.8</v>
      </c>
      <c r="R78" t="s">
        <v>76</v>
      </c>
      <c r="S78" s="1">
        <f t="shared" si="5"/>
        <v>44.119399999999999</v>
      </c>
      <c r="T78">
        <v>49.898009999999999</v>
      </c>
    </row>
    <row r="79" spans="1:20" x14ac:dyDescent="0.2">
      <c r="A79" t="s">
        <v>77</v>
      </c>
      <c r="B79" s="1">
        <v>0</v>
      </c>
      <c r="C79" s="1">
        <v>0</v>
      </c>
      <c r="D79" s="1">
        <v>0</v>
      </c>
      <c r="E79" s="1">
        <v>0.9</v>
      </c>
      <c r="F79" s="1">
        <v>0.9</v>
      </c>
      <c r="G79" s="1">
        <v>4.8</v>
      </c>
      <c r="H79" s="1">
        <v>12</v>
      </c>
      <c r="I79" s="1">
        <v>3.5</v>
      </c>
      <c r="J79" s="1">
        <v>8.6</v>
      </c>
      <c r="K79" s="1">
        <v>1.3</v>
      </c>
      <c r="L79" s="1">
        <v>0</v>
      </c>
      <c r="M79" s="1">
        <v>0</v>
      </c>
      <c r="N79" s="1">
        <f t="shared" si="4"/>
        <v>32</v>
      </c>
      <c r="P79" s="1">
        <v>32</v>
      </c>
      <c r="R79" t="s">
        <v>77</v>
      </c>
      <c r="S79" s="1">
        <f t="shared" si="5"/>
        <v>41.159399999999998</v>
      </c>
      <c r="T79">
        <v>36.297000000000004</v>
      </c>
    </row>
    <row r="80" spans="1:20" x14ac:dyDescent="0.2">
      <c r="A80" t="s">
        <v>78</v>
      </c>
      <c r="B80" s="1">
        <v>0</v>
      </c>
      <c r="C80" s="1">
        <v>0</v>
      </c>
      <c r="D80" s="1">
        <v>0</v>
      </c>
      <c r="E80" s="1">
        <v>-1E-3</v>
      </c>
      <c r="F80" s="1">
        <v>9</v>
      </c>
      <c r="G80" s="1">
        <v>12</v>
      </c>
      <c r="H80" s="1">
        <v>2.7</v>
      </c>
      <c r="I80" s="1">
        <v>2.6</v>
      </c>
      <c r="J80" s="1">
        <v>8.6999999999999993</v>
      </c>
      <c r="K80" s="1">
        <v>5</v>
      </c>
      <c r="L80" s="1">
        <v>0</v>
      </c>
      <c r="M80" s="1">
        <v>0</v>
      </c>
      <c r="N80" s="1">
        <f t="shared" si="4"/>
        <v>39.999000000000002</v>
      </c>
      <c r="P80" s="1">
        <v>39.999000000000002</v>
      </c>
      <c r="R80" t="s">
        <v>78</v>
      </c>
      <c r="S80" s="1">
        <f t="shared" si="5"/>
        <v>44.259599999999992</v>
      </c>
      <c r="T80">
        <v>24.798999999999999</v>
      </c>
    </row>
    <row r="81" spans="1:20" x14ac:dyDescent="0.2">
      <c r="A81" t="s">
        <v>79</v>
      </c>
      <c r="B81" s="1">
        <v>0</v>
      </c>
      <c r="C81" s="1">
        <v>0</v>
      </c>
      <c r="D81" s="1">
        <v>0</v>
      </c>
      <c r="E81" s="1">
        <v>-1E-3</v>
      </c>
      <c r="F81" s="1">
        <v>4.7</v>
      </c>
      <c r="G81" s="1">
        <v>17.8</v>
      </c>
      <c r="H81" s="1">
        <v>17.8</v>
      </c>
      <c r="I81" s="1">
        <v>13.8</v>
      </c>
      <c r="J81" s="1">
        <v>12.1</v>
      </c>
      <c r="K81" s="1">
        <v>0.4</v>
      </c>
      <c r="L81" s="1">
        <v>0.3</v>
      </c>
      <c r="M81" s="1">
        <v>0</v>
      </c>
      <c r="N81" s="1">
        <f t="shared" si="4"/>
        <v>66.899000000000001</v>
      </c>
      <c r="O81">
        <f>RANK(N81,N2:N113, 0)</f>
        <v>6</v>
      </c>
      <c r="P81" s="1">
        <v>66.899000000000001</v>
      </c>
      <c r="R81" t="s">
        <v>79</v>
      </c>
      <c r="S81" s="1">
        <f t="shared" si="5"/>
        <v>51.619399999999999</v>
      </c>
      <c r="T81">
        <v>26.5</v>
      </c>
    </row>
    <row r="82" spans="1:20" x14ac:dyDescent="0.2">
      <c r="A82" t="s">
        <v>80</v>
      </c>
      <c r="B82" s="1">
        <v>0</v>
      </c>
      <c r="C82" s="1">
        <v>0</v>
      </c>
      <c r="D82" s="1">
        <v>0</v>
      </c>
      <c r="E82" s="1">
        <v>0</v>
      </c>
      <c r="F82" s="1">
        <v>5</v>
      </c>
      <c r="G82" s="1">
        <v>1.9</v>
      </c>
      <c r="H82" s="1">
        <v>14.4</v>
      </c>
      <c r="I82" s="1">
        <v>9.1</v>
      </c>
      <c r="J82" s="1">
        <v>12</v>
      </c>
      <c r="K82" s="1">
        <v>1.8</v>
      </c>
      <c r="L82" s="1">
        <v>-1E-3</v>
      </c>
      <c r="M82" s="1">
        <v>0</v>
      </c>
      <c r="N82" s="1">
        <f t="shared" si="4"/>
        <v>44.198999999999998</v>
      </c>
      <c r="P82" s="1">
        <v>44.198999999999998</v>
      </c>
      <c r="R82" t="s">
        <v>80</v>
      </c>
      <c r="S82" s="1">
        <f t="shared" si="5"/>
        <v>47.379399999999997</v>
      </c>
      <c r="T82">
        <v>37.998999999999995</v>
      </c>
    </row>
    <row r="83" spans="1:20" x14ac:dyDescent="0.2">
      <c r="A83" t="s">
        <v>81</v>
      </c>
      <c r="B83" s="1">
        <v>0</v>
      </c>
      <c r="C83" s="1">
        <v>0</v>
      </c>
      <c r="D83" s="1">
        <v>0</v>
      </c>
      <c r="E83" s="1">
        <v>-1E-3</v>
      </c>
      <c r="F83" s="1">
        <v>0.6</v>
      </c>
      <c r="G83" s="1">
        <v>1.8</v>
      </c>
      <c r="H83" s="1">
        <v>6.7</v>
      </c>
      <c r="I83" s="1">
        <v>5.5</v>
      </c>
      <c r="J83" s="1">
        <v>-1E-3</v>
      </c>
      <c r="K83" s="1">
        <v>1.9</v>
      </c>
      <c r="L83" s="1">
        <v>0</v>
      </c>
      <c r="M83" s="1">
        <v>0</v>
      </c>
      <c r="N83" s="1">
        <f t="shared" si="4"/>
        <v>16.498000000000001</v>
      </c>
      <c r="P83" s="1">
        <v>16.498000000000001</v>
      </c>
      <c r="R83" t="s">
        <v>81</v>
      </c>
      <c r="S83" s="1">
        <f t="shared" si="5"/>
        <v>39.918999999999997</v>
      </c>
      <c r="T83">
        <v>16.698999999999998</v>
      </c>
    </row>
    <row r="84" spans="1:20" x14ac:dyDescent="0.2">
      <c r="A84" t="s">
        <v>82</v>
      </c>
      <c r="B84" s="1">
        <v>0</v>
      </c>
      <c r="C84" s="1">
        <v>0</v>
      </c>
      <c r="D84" s="1">
        <v>-9.8999999999999999E-4</v>
      </c>
      <c r="E84" s="1">
        <v>-9.8999999999999999E-4</v>
      </c>
      <c r="F84" s="1">
        <v>0</v>
      </c>
      <c r="G84" s="1">
        <v>0</v>
      </c>
      <c r="H84" s="1">
        <v>18.100000000000001</v>
      </c>
      <c r="I84" s="1">
        <v>2.6</v>
      </c>
      <c r="J84" s="1">
        <v>12.1</v>
      </c>
      <c r="K84" s="1">
        <v>1.6</v>
      </c>
      <c r="L84" s="1">
        <v>0</v>
      </c>
      <c r="M84" s="1">
        <v>0</v>
      </c>
      <c r="N84">
        <v>34.4</v>
      </c>
      <c r="O84" t="s">
        <v>131</v>
      </c>
      <c r="P84" s="1">
        <v>34.4</v>
      </c>
      <c r="R84" t="s">
        <v>82</v>
      </c>
      <c r="S84" s="1">
        <f t="shared" si="5"/>
        <v>40.398999999999994</v>
      </c>
      <c r="T84">
        <v>41.9</v>
      </c>
    </row>
    <row r="85" spans="1:20" x14ac:dyDescent="0.2">
      <c r="A85" t="s">
        <v>83</v>
      </c>
      <c r="B85" s="1">
        <v>0</v>
      </c>
      <c r="C85" s="1">
        <v>0</v>
      </c>
      <c r="D85" s="1">
        <v>0</v>
      </c>
      <c r="E85" s="1">
        <v>0.5</v>
      </c>
      <c r="F85" s="1">
        <v>16.899999999999999</v>
      </c>
      <c r="G85" s="1">
        <v>13.9</v>
      </c>
      <c r="H85" s="1">
        <v>4.9000000000000004</v>
      </c>
      <c r="I85" s="1">
        <v>1.7</v>
      </c>
      <c r="J85" s="1">
        <v>9.3000000000000007</v>
      </c>
      <c r="K85" s="1">
        <v>6.1</v>
      </c>
      <c r="L85" s="1">
        <v>0</v>
      </c>
      <c r="M85" s="1">
        <v>0</v>
      </c>
      <c r="N85" s="1">
        <f t="shared" si="4"/>
        <v>53.300000000000004</v>
      </c>
      <c r="P85" s="1">
        <v>53.300000000000004</v>
      </c>
      <c r="R85" t="s">
        <v>83</v>
      </c>
      <c r="S85" s="1">
        <f t="shared" si="5"/>
        <v>43.059200000000004</v>
      </c>
      <c r="T85">
        <v>27.6</v>
      </c>
    </row>
    <row r="86" spans="1:20" x14ac:dyDescent="0.2">
      <c r="A86" t="s">
        <v>84</v>
      </c>
      <c r="B86" s="1">
        <v>0</v>
      </c>
      <c r="C86" s="1">
        <v>0</v>
      </c>
      <c r="D86" s="1">
        <v>0</v>
      </c>
      <c r="E86" s="1">
        <v>0.7</v>
      </c>
      <c r="F86" s="1">
        <v>25</v>
      </c>
      <c r="G86" s="1">
        <v>11</v>
      </c>
      <c r="H86" s="1">
        <v>10</v>
      </c>
      <c r="I86" s="1">
        <v>6.5</v>
      </c>
      <c r="J86" s="1">
        <v>10.199999999999999</v>
      </c>
      <c r="K86" s="1">
        <v>0.2</v>
      </c>
      <c r="L86" s="1">
        <v>0</v>
      </c>
      <c r="M86" s="1">
        <v>0</v>
      </c>
      <c r="N86" s="1">
        <f t="shared" si="4"/>
        <v>63.600000000000009</v>
      </c>
      <c r="P86" s="1">
        <v>63.600000000000009</v>
      </c>
      <c r="R86" t="s">
        <v>84</v>
      </c>
      <c r="S86" s="1">
        <f t="shared" si="5"/>
        <v>42.3994</v>
      </c>
      <c r="T86">
        <v>24.898999999999997</v>
      </c>
    </row>
    <row r="87" spans="1:20" x14ac:dyDescent="0.2">
      <c r="A87" t="s">
        <v>85</v>
      </c>
      <c r="B87" s="1">
        <v>0</v>
      </c>
      <c r="C87" s="1">
        <v>0</v>
      </c>
      <c r="D87" s="1">
        <v>-1E-3</v>
      </c>
      <c r="E87" s="1">
        <v>1.2</v>
      </c>
      <c r="F87" s="1">
        <v>0.9</v>
      </c>
      <c r="G87" s="1">
        <v>8</v>
      </c>
      <c r="H87" s="1">
        <v>8.6</v>
      </c>
      <c r="I87" s="1">
        <v>4.0999999999999996</v>
      </c>
      <c r="J87" s="1">
        <v>22.8</v>
      </c>
      <c r="K87" s="1">
        <v>-1E-3</v>
      </c>
      <c r="L87" s="1">
        <v>0</v>
      </c>
      <c r="M87" s="1">
        <v>0</v>
      </c>
      <c r="N87" s="1">
        <f t="shared" si="4"/>
        <v>45.598000000000006</v>
      </c>
      <c r="P87" s="1">
        <v>45.598000000000006</v>
      </c>
      <c r="R87" t="s">
        <v>85</v>
      </c>
      <c r="S87" s="1">
        <f t="shared" si="5"/>
        <v>42.679200000000002</v>
      </c>
      <c r="T87">
        <v>18.997</v>
      </c>
    </row>
    <row r="88" spans="1:20" x14ac:dyDescent="0.2">
      <c r="A88" t="s">
        <v>86</v>
      </c>
      <c r="B88" s="1">
        <v>0</v>
      </c>
      <c r="C88" s="1">
        <v>0</v>
      </c>
      <c r="D88" s="1">
        <v>-1E-3</v>
      </c>
      <c r="E88" s="1">
        <v>0</v>
      </c>
      <c r="F88" s="1">
        <v>18.3</v>
      </c>
      <c r="G88" s="1">
        <v>10.9</v>
      </c>
      <c r="H88" s="1">
        <v>11.2</v>
      </c>
      <c r="I88" s="1">
        <v>11.5</v>
      </c>
      <c r="J88" s="1">
        <v>6.7</v>
      </c>
      <c r="K88" s="1">
        <v>0</v>
      </c>
      <c r="L88" s="1">
        <v>0</v>
      </c>
      <c r="M88" s="1">
        <v>0</v>
      </c>
      <c r="N88" s="1">
        <f t="shared" si="4"/>
        <v>58.599000000000004</v>
      </c>
      <c r="O88">
        <f>RANK(N88, N2:N113, 0)</f>
        <v>21</v>
      </c>
      <c r="P88" s="1">
        <v>58.599000000000004</v>
      </c>
      <c r="R88" t="s">
        <v>86</v>
      </c>
      <c r="S88" s="1">
        <f t="shared" si="5"/>
        <v>51.099400000000003</v>
      </c>
      <c r="T88">
        <v>34.599000000000004</v>
      </c>
    </row>
    <row r="89" spans="1:20" x14ac:dyDescent="0.2">
      <c r="A89" t="s">
        <v>87</v>
      </c>
      <c r="B89" s="1">
        <v>0</v>
      </c>
      <c r="C89" s="1">
        <v>0</v>
      </c>
      <c r="D89" s="1">
        <v>0</v>
      </c>
      <c r="E89" s="1">
        <v>0.1</v>
      </c>
      <c r="F89" s="1">
        <v>6.9</v>
      </c>
      <c r="G89" s="1">
        <v>3.9</v>
      </c>
      <c r="H89" s="1">
        <v>3.9</v>
      </c>
      <c r="I89" s="1">
        <v>1.5</v>
      </c>
      <c r="J89" s="1">
        <v>0.4</v>
      </c>
      <c r="K89" s="1">
        <v>-1E-3</v>
      </c>
      <c r="L89" s="1">
        <v>0</v>
      </c>
      <c r="M89" s="1">
        <v>0</v>
      </c>
      <c r="N89" s="1">
        <f t="shared" si="4"/>
        <v>16.698999999999998</v>
      </c>
      <c r="P89" s="1">
        <v>16.698999999999998</v>
      </c>
      <c r="R89" t="s">
        <v>87</v>
      </c>
      <c r="S89" s="1">
        <f t="shared" si="5"/>
        <v>47.559200000000011</v>
      </c>
      <c r="T89">
        <v>19.995999999999999</v>
      </c>
    </row>
    <row r="90" spans="1:20" x14ac:dyDescent="0.2">
      <c r="A90" t="s">
        <v>88</v>
      </c>
      <c r="B90" s="1">
        <v>0</v>
      </c>
      <c r="C90" s="1">
        <v>0</v>
      </c>
      <c r="D90" s="1">
        <v>0</v>
      </c>
      <c r="E90" s="1">
        <v>1.5</v>
      </c>
      <c r="F90" s="1">
        <v>5.4</v>
      </c>
      <c r="G90" s="1">
        <v>8.1999999999999993</v>
      </c>
      <c r="H90" s="1">
        <v>7.6</v>
      </c>
      <c r="I90" s="1">
        <v>2.9</v>
      </c>
      <c r="J90" s="1">
        <v>6.3</v>
      </c>
      <c r="K90" s="1">
        <v>0.2</v>
      </c>
      <c r="L90" s="1">
        <v>0</v>
      </c>
      <c r="M90" s="1">
        <v>0</v>
      </c>
      <c r="N90" s="1">
        <f t="shared" si="4"/>
        <v>32.1</v>
      </c>
      <c r="P90" s="1">
        <v>32.1</v>
      </c>
      <c r="R90" t="s">
        <v>88</v>
      </c>
      <c r="S90" s="1">
        <f t="shared" si="5"/>
        <v>43.319200000000009</v>
      </c>
      <c r="T90">
        <v>44.498000000000005</v>
      </c>
    </row>
    <row r="91" spans="1:20" x14ac:dyDescent="0.2">
      <c r="A91" t="s">
        <v>89</v>
      </c>
      <c r="B91" s="1">
        <v>0</v>
      </c>
      <c r="C91" s="1">
        <v>0</v>
      </c>
      <c r="D91" s="1">
        <v>0</v>
      </c>
      <c r="E91" s="1">
        <v>0.1</v>
      </c>
      <c r="F91" s="1">
        <v>18.2</v>
      </c>
      <c r="G91" s="1">
        <v>9</v>
      </c>
      <c r="H91" s="1">
        <v>12.6</v>
      </c>
      <c r="I91" s="1">
        <v>11.2</v>
      </c>
      <c r="J91" s="1">
        <v>13.1</v>
      </c>
      <c r="K91" s="1">
        <v>1</v>
      </c>
      <c r="L91" s="1">
        <v>-1E-3</v>
      </c>
      <c r="M91" s="1">
        <v>0</v>
      </c>
      <c r="N91" s="1">
        <f t="shared" si="4"/>
        <v>65.198999999999984</v>
      </c>
      <c r="P91" s="1">
        <v>65.198999999999984</v>
      </c>
      <c r="R91" t="s">
        <v>89</v>
      </c>
      <c r="S91" s="1">
        <f t="shared" si="5"/>
        <v>43.638999999999996</v>
      </c>
      <c r="T91">
        <v>16.100000000000001</v>
      </c>
    </row>
    <row r="92" spans="1:20" x14ac:dyDescent="0.2">
      <c r="A92" t="s">
        <v>90</v>
      </c>
      <c r="B92" s="1">
        <v>0</v>
      </c>
      <c r="C92" s="1">
        <v>0</v>
      </c>
      <c r="D92" s="1">
        <v>0</v>
      </c>
      <c r="E92" s="1">
        <v>0</v>
      </c>
      <c r="F92" s="1">
        <v>12.9</v>
      </c>
      <c r="G92" s="1">
        <v>4</v>
      </c>
      <c r="H92" s="1">
        <v>0.1</v>
      </c>
      <c r="I92" s="1">
        <v>10.3</v>
      </c>
      <c r="J92" s="1">
        <v>2.8</v>
      </c>
      <c r="K92" s="1">
        <v>2.4</v>
      </c>
      <c r="L92" s="1">
        <v>0</v>
      </c>
      <c r="M92" s="1">
        <v>0</v>
      </c>
      <c r="N92" s="1">
        <f t="shared" si="4"/>
        <v>32.5</v>
      </c>
      <c r="P92" s="1">
        <v>32.5</v>
      </c>
      <c r="R92" t="s">
        <v>90</v>
      </c>
      <c r="S92" s="1">
        <f t="shared" si="5"/>
        <v>41.019399999999997</v>
      </c>
      <c r="T92">
        <v>28.8</v>
      </c>
    </row>
    <row r="93" spans="1:20" x14ac:dyDescent="0.2">
      <c r="A93" t="s">
        <v>91</v>
      </c>
      <c r="B93" s="1">
        <v>0</v>
      </c>
      <c r="C93" s="1">
        <v>0</v>
      </c>
      <c r="D93" s="1">
        <v>0</v>
      </c>
      <c r="E93" s="1">
        <v>-1E-3</v>
      </c>
      <c r="F93" s="1">
        <v>1.6</v>
      </c>
      <c r="G93" s="1">
        <v>6.4</v>
      </c>
      <c r="H93" s="1">
        <v>5.0999999999999996</v>
      </c>
      <c r="I93" s="1">
        <v>15.9</v>
      </c>
      <c r="J93" s="1">
        <v>6.1</v>
      </c>
      <c r="K93" s="1">
        <v>9.4</v>
      </c>
      <c r="L93" s="1">
        <v>-1E-3</v>
      </c>
      <c r="M93" s="1">
        <v>0</v>
      </c>
      <c r="N93" s="1">
        <f t="shared" si="4"/>
        <v>44.498000000000005</v>
      </c>
      <c r="P93" s="1">
        <v>44.498000000000005</v>
      </c>
      <c r="R93" t="s">
        <v>91</v>
      </c>
      <c r="S93" s="1">
        <f t="shared" si="5"/>
        <v>38.199199999999998</v>
      </c>
      <c r="T93">
        <v>34.199999999999996</v>
      </c>
    </row>
    <row r="94" spans="1:20" x14ac:dyDescent="0.2">
      <c r="A94" t="s">
        <v>92</v>
      </c>
      <c r="B94" s="1">
        <v>0</v>
      </c>
      <c r="C94" s="1">
        <v>0</v>
      </c>
      <c r="D94" s="1">
        <v>0</v>
      </c>
      <c r="E94" s="1">
        <v>3.1</v>
      </c>
      <c r="F94" s="1">
        <v>21.3</v>
      </c>
      <c r="G94" s="1">
        <v>8.5</v>
      </c>
      <c r="H94" s="1">
        <v>7.2</v>
      </c>
      <c r="I94" s="1">
        <v>2.7</v>
      </c>
      <c r="J94" s="1">
        <v>5.7</v>
      </c>
      <c r="K94" s="1">
        <v>6</v>
      </c>
      <c r="L94" s="1">
        <v>0</v>
      </c>
      <c r="M94" s="1">
        <v>0</v>
      </c>
      <c r="N94" s="1">
        <f t="shared" si="4"/>
        <v>54.500000000000014</v>
      </c>
      <c r="P94" s="1">
        <v>54.500000000000014</v>
      </c>
      <c r="R94" t="s">
        <v>92</v>
      </c>
      <c r="S94" s="1">
        <f t="shared" si="5"/>
        <v>45.759399999999992</v>
      </c>
      <c r="T94">
        <v>32</v>
      </c>
    </row>
    <row r="95" spans="1:20" x14ac:dyDescent="0.2">
      <c r="A95" t="s">
        <v>93</v>
      </c>
      <c r="B95" s="1">
        <v>0</v>
      </c>
      <c r="C95" s="1">
        <v>0</v>
      </c>
      <c r="D95" s="1">
        <v>0</v>
      </c>
      <c r="E95" s="1">
        <v>1.3</v>
      </c>
      <c r="F95" s="1">
        <v>14.1</v>
      </c>
      <c r="G95" s="1">
        <v>9.6999999999999993</v>
      </c>
      <c r="H95" s="1">
        <v>15.6</v>
      </c>
      <c r="I95" s="1">
        <v>4.3</v>
      </c>
      <c r="J95" s="1">
        <v>7.5</v>
      </c>
      <c r="K95" s="1">
        <v>7.2</v>
      </c>
      <c r="L95" s="1">
        <v>0</v>
      </c>
      <c r="M95" s="1">
        <v>0</v>
      </c>
      <c r="N95">
        <v>59.7</v>
      </c>
      <c r="O95" t="s">
        <v>131</v>
      </c>
      <c r="P95" s="1">
        <v>59.7</v>
      </c>
      <c r="R95" t="s">
        <v>93</v>
      </c>
      <c r="S95" s="1">
        <f t="shared" si="5"/>
        <v>51.279399999999995</v>
      </c>
      <c r="T95">
        <v>27.497999999999998</v>
      </c>
    </row>
    <row r="96" spans="1:20" x14ac:dyDescent="0.2">
      <c r="A96" t="s">
        <v>94</v>
      </c>
      <c r="B96" s="1">
        <v>0</v>
      </c>
      <c r="C96" s="1">
        <v>0</v>
      </c>
      <c r="D96" s="1">
        <v>0</v>
      </c>
      <c r="E96" s="1">
        <v>-1E-3</v>
      </c>
      <c r="F96" s="1">
        <v>13.5</v>
      </c>
      <c r="G96" s="1">
        <v>9.3000000000000007</v>
      </c>
      <c r="H96" s="1">
        <v>19.899999999999999</v>
      </c>
      <c r="I96" s="1">
        <v>11.5</v>
      </c>
      <c r="J96" s="1">
        <v>3.7</v>
      </c>
      <c r="K96" s="1">
        <v>7</v>
      </c>
      <c r="L96" s="1">
        <v>0</v>
      </c>
      <c r="M96" s="1">
        <v>0</v>
      </c>
      <c r="N96" s="1">
        <f t="shared" si="4"/>
        <v>64.899000000000001</v>
      </c>
      <c r="P96" s="1">
        <v>64.899000000000001</v>
      </c>
      <c r="R96" t="s">
        <v>94</v>
      </c>
      <c r="S96" s="1">
        <f t="shared" si="5"/>
        <v>51.219400000000007</v>
      </c>
      <c r="T96">
        <v>30.1</v>
      </c>
    </row>
    <row r="97" spans="1:20" x14ac:dyDescent="0.2">
      <c r="A97" t="s">
        <v>95</v>
      </c>
      <c r="B97" s="1">
        <v>0</v>
      </c>
      <c r="C97" s="1">
        <v>0</v>
      </c>
      <c r="D97" s="1">
        <v>0</v>
      </c>
      <c r="E97" s="1">
        <v>-1E-3</v>
      </c>
      <c r="F97" s="1">
        <v>7.8</v>
      </c>
      <c r="G97" s="1">
        <v>7.1</v>
      </c>
      <c r="H97" s="1">
        <v>5.6</v>
      </c>
      <c r="I97" s="1">
        <v>6.4</v>
      </c>
      <c r="J97" s="1">
        <v>16.100000000000001</v>
      </c>
      <c r="K97" s="1">
        <v>3.7</v>
      </c>
      <c r="L97" s="1">
        <v>0</v>
      </c>
      <c r="M97" s="1">
        <v>0</v>
      </c>
      <c r="N97" s="1">
        <f t="shared" si="4"/>
        <v>46.699000000000005</v>
      </c>
      <c r="P97" s="1">
        <v>46.699000000000005</v>
      </c>
      <c r="R97" t="s">
        <v>95</v>
      </c>
      <c r="S97" s="1">
        <f t="shared" si="5"/>
        <v>54.059200000000011</v>
      </c>
      <c r="T97">
        <v>25.997</v>
      </c>
    </row>
    <row r="98" spans="1:20" x14ac:dyDescent="0.2">
      <c r="A98" t="s">
        <v>96</v>
      </c>
      <c r="B98" s="1">
        <v>0</v>
      </c>
      <c r="C98" s="1">
        <v>0</v>
      </c>
      <c r="D98" s="1">
        <v>0.2</v>
      </c>
      <c r="E98" s="1">
        <v>6</v>
      </c>
      <c r="F98" s="1">
        <v>6.6</v>
      </c>
      <c r="G98" s="1">
        <v>8.6999999999999993</v>
      </c>
      <c r="H98" s="1">
        <v>21.9</v>
      </c>
      <c r="I98" s="1">
        <v>3.5</v>
      </c>
      <c r="J98" s="1">
        <v>9.4</v>
      </c>
      <c r="K98" s="1">
        <v>2.6</v>
      </c>
      <c r="L98" s="1">
        <v>0</v>
      </c>
      <c r="M98" s="1">
        <v>0</v>
      </c>
      <c r="N98" s="1">
        <f t="shared" ref="N98:N109" si="6">SUM(B98:M98)</f>
        <v>58.9</v>
      </c>
      <c r="P98" s="1">
        <v>58.9</v>
      </c>
      <c r="R98" t="s">
        <v>96</v>
      </c>
      <c r="S98" s="1">
        <f t="shared" si="5"/>
        <v>56.939600000000006</v>
      </c>
      <c r="T98">
        <v>24.798009999999998</v>
      </c>
    </row>
    <row r="99" spans="1:20" x14ac:dyDescent="0.2">
      <c r="A99" t="s">
        <v>97</v>
      </c>
      <c r="B99" s="1">
        <v>0</v>
      </c>
      <c r="C99" s="1">
        <v>0</v>
      </c>
      <c r="D99" s="1">
        <v>0</v>
      </c>
      <c r="E99" s="1">
        <v>-1E-3</v>
      </c>
      <c r="F99" s="1">
        <v>13.4</v>
      </c>
      <c r="G99" s="1">
        <v>15.1</v>
      </c>
      <c r="H99" s="1">
        <v>19.3</v>
      </c>
      <c r="I99" s="1">
        <v>2.9</v>
      </c>
      <c r="J99" s="1">
        <v>11.9</v>
      </c>
      <c r="K99" s="1">
        <v>0.2</v>
      </c>
      <c r="L99" s="1">
        <v>0</v>
      </c>
      <c r="M99" s="1">
        <v>0</v>
      </c>
      <c r="N99" s="1">
        <f t="shared" si="6"/>
        <v>62.799000000000007</v>
      </c>
      <c r="P99" s="1">
        <v>62.799000000000007</v>
      </c>
      <c r="R99" t="s">
        <v>97</v>
      </c>
      <c r="S99" s="1">
        <f t="shared" si="5"/>
        <v>58.599400000000003</v>
      </c>
      <c r="T99">
        <v>10.69801</v>
      </c>
    </row>
    <row r="100" spans="1:20" x14ac:dyDescent="0.2">
      <c r="A100" t="s">
        <v>98</v>
      </c>
      <c r="B100" s="1">
        <v>0</v>
      </c>
      <c r="C100" s="1">
        <v>0</v>
      </c>
      <c r="D100" s="1">
        <v>0</v>
      </c>
      <c r="E100" s="1">
        <v>0.3</v>
      </c>
      <c r="F100" s="1">
        <v>11</v>
      </c>
      <c r="G100" s="1">
        <v>4</v>
      </c>
      <c r="H100" s="1">
        <v>16.8</v>
      </c>
      <c r="I100" s="1">
        <v>0.6</v>
      </c>
      <c r="J100" s="1">
        <v>10.7</v>
      </c>
      <c r="K100" s="1">
        <v>1.5</v>
      </c>
      <c r="L100" s="1">
        <v>0</v>
      </c>
      <c r="M100" s="1">
        <v>0</v>
      </c>
      <c r="N100" s="1">
        <f t="shared" si="6"/>
        <v>44.900000000000006</v>
      </c>
      <c r="P100" s="1">
        <v>44.900000000000006</v>
      </c>
      <c r="R100" t="s">
        <v>98</v>
      </c>
      <c r="S100" s="1">
        <f t="shared" si="5"/>
        <v>55.639400000000002</v>
      </c>
      <c r="T100">
        <v>33.198999999999998</v>
      </c>
    </row>
    <row r="101" spans="1:20" x14ac:dyDescent="0.2">
      <c r="A101" t="s">
        <v>99</v>
      </c>
      <c r="B101" s="1">
        <v>0</v>
      </c>
      <c r="C101" s="1">
        <v>0</v>
      </c>
      <c r="D101" s="1">
        <v>0</v>
      </c>
      <c r="E101" s="1">
        <v>0</v>
      </c>
      <c r="F101" s="1">
        <v>3.4</v>
      </c>
      <c r="G101" s="1">
        <v>2.8</v>
      </c>
      <c r="H101" s="1">
        <v>18.399999999999999</v>
      </c>
      <c r="I101" s="1">
        <v>0.5</v>
      </c>
      <c r="J101" s="1">
        <v>10.5</v>
      </c>
      <c r="K101" s="1">
        <v>0.8</v>
      </c>
      <c r="L101" s="1">
        <v>0</v>
      </c>
      <c r="M101" s="1">
        <v>0</v>
      </c>
      <c r="N101" s="1">
        <f t="shared" si="6"/>
        <v>36.399999999999991</v>
      </c>
      <c r="P101" s="1">
        <v>36.399999999999991</v>
      </c>
      <c r="R101" t="s">
        <v>99</v>
      </c>
      <c r="S101" s="1">
        <f t="shared" si="5"/>
        <v>49.939600000000006</v>
      </c>
      <c r="T101">
        <v>22.900000000000002</v>
      </c>
    </row>
    <row r="102" spans="1:20" x14ac:dyDescent="0.2">
      <c r="A102" t="s">
        <v>100</v>
      </c>
      <c r="B102" s="1">
        <v>0</v>
      </c>
      <c r="C102" s="1">
        <v>0</v>
      </c>
      <c r="D102" s="1">
        <v>0</v>
      </c>
      <c r="E102" s="1">
        <v>0</v>
      </c>
      <c r="F102" s="1">
        <v>1.1000000000000001</v>
      </c>
      <c r="G102" s="1">
        <v>4.5</v>
      </c>
      <c r="H102" s="1">
        <v>10.8</v>
      </c>
      <c r="I102" s="1">
        <v>8.4</v>
      </c>
      <c r="J102" s="1">
        <v>-1E-3</v>
      </c>
      <c r="K102" s="1">
        <v>3.3</v>
      </c>
      <c r="L102" s="1">
        <v>0</v>
      </c>
      <c r="M102" s="1">
        <v>0</v>
      </c>
      <c r="N102" s="1">
        <f t="shared" si="6"/>
        <v>28.098999999999997</v>
      </c>
      <c r="P102" s="1">
        <v>28.098999999999997</v>
      </c>
      <c r="R102" t="s">
        <v>100</v>
      </c>
      <c r="S102" s="1">
        <f t="shared" ref="S102:S121" si="7">AVERAGE(N98:N102)</f>
        <v>46.2196</v>
      </c>
      <c r="T102">
        <v>20.599</v>
      </c>
    </row>
    <row r="103" spans="1:20" x14ac:dyDescent="0.2">
      <c r="A103" t="s">
        <v>101</v>
      </c>
      <c r="B103" s="1">
        <v>0</v>
      </c>
      <c r="C103" s="1">
        <v>0</v>
      </c>
      <c r="D103" s="1">
        <v>0</v>
      </c>
      <c r="E103" s="1">
        <v>0</v>
      </c>
      <c r="F103" s="1">
        <v>10.6</v>
      </c>
      <c r="G103" s="1">
        <v>16.2</v>
      </c>
      <c r="H103" s="1">
        <v>5.4</v>
      </c>
      <c r="I103" s="1">
        <v>17.8</v>
      </c>
      <c r="J103" s="1">
        <v>6.6</v>
      </c>
      <c r="K103" s="1">
        <v>-1E-3</v>
      </c>
      <c r="L103" s="1">
        <v>0</v>
      </c>
      <c r="M103" s="1">
        <v>0</v>
      </c>
      <c r="N103" s="1">
        <f t="shared" si="6"/>
        <v>56.599000000000004</v>
      </c>
      <c r="P103" s="1">
        <v>56.599000000000004</v>
      </c>
      <c r="R103" t="s">
        <v>101</v>
      </c>
      <c r="S103" s="1">
        <f t="shared" si="7"/>
        <v>45.759399999999992</v>
      </c>
      <c r="T103">
        <v>16.498000000000001</v>
      </c>
    </row>
    <row r="104" spans="1:20" x14ac:dyDescent="0.2">
      <c r="A104" t="s">
        <v>102</v>
      </c>
      <c r="B104" s="1">
        <v>0</v>
      </c>
      <c r="C104" s="1">
        <v>0</v>
      </c>
      <c r="D104" s="1">
        <v>0</v>
      </c>
      <c r="E104" s="1">
        <v>0.5</v>
      </c>
      <c r="F104" s="1">
        <v>11.8</v>
      </c>
      <c r="G104" s="1">
        <v>2.8</v>
      </c>
      <c r="H104" s="1">
        <v>3.5</v>
      </c>
      <c r="I104" s="1">
        <v>10.3</v>
      </c>
      <c r="J104" s="1">
        <v>19.8</v>
      </c>
      <c r="K104" s="1">
        <v>15.3</v>
      </c>
      <c r="L104" s="1">
        <v>0</v>
      </c>
      <c r="M104" s="1">
        <v>0</v>
      </c>
      <c r="N104" s="1">
        <f t="shared" si="6"/>
        <v>64</v>
      </c>
      <c r="P104" s="1">
        <v>64</v>
      </c>
      <c r="R104" t="s">
        <v>102</v>
      </c>
      <c r="S104" s="1">
        <f t="shared" si="7"/>
        <v>45.999600000000001</v>
      </c>
      <c r="T104">
        <v>26.598000000000003</v>
      </c>
    </row>
    <row r="105" spans="1:20" x14ac:dyDescent="0.2">
      <c r="A105" t="s">
        <v>103</v>
      </c>
      <c r="B105" s="1">
        <v>0</v>
      </c>
      <c r="C105" s="1">
        <v>0</v>
      </c>
      <c r="D105" s="1">
        <v>0</v>
      </c>
      <c r="E105" s="1">
        <v>6.4</v>
      </c>
      <c r="F105" s="1">
        <v>0.4</v>
      </c>
      <c r="G105" s="1">
        <v>1.7</v>
      </c>
      <c r="H105" s="1">
        <v>3.1</v>
      </c>
      <c r="I105" s="1">
        <v>8.8000000000000007</v>
      </c>
      <c r="J105" s="1">
        <v>9.6</v>
      </c>
      <c r="K105" s="1">
        <v>2</v>
      </c>
      <c r="L105" s="1">
        <v>0</v>
      </c>
      <c r="M105" s="1">
        <v>0</v>
      </c>
      <c r="N105" s="1">
        <f t="shared" si="6"/>
        <v>32</v>
      </c>
      <c r="P105" s="1">
        <v>32</v>
      </c>
      <c r="R105" t="s">
        <v>103</v>
      </c>
      <c r="S105" s="1">
        <f t="shared" si="7"/>
        <v>43.419600000000003</v>
      </c>
      <c r="T105">
        <v>25.897999999999996</v>
      </c>
    </row>
    <row r="106" spans="1:20" x14ac:dyDescent="0.2">
      <c r="A106" t="s">
        <v>119</v>
      </c>
      <c r="B106" s="1">
        <v>0</v>
      </c>
      <c r="C106" s="1">
        <v>0</v>
      </c>
      <c r="D106" s="1">
        <v>0</v>
      </c>
      <c r="E106" s="1">
        <v>0.1</v>
      </c>
      <c r="F106" s="1">
        <v>13.2</v>
      </c>
      <c r="G106" s="1">
        <v>7.1</v>
      </c>
      <c r="H106" s="1">
        <v>11.7</v>
      </c>
      <c r="I106" s="1">
        <v>9.3000000000000007</v>
      </c>
      <c r="J106" s="1">
        <v>8.9</v>
      </c>
      <c r="K106" s="1">
        <v>0</v>
      </c>
      <c r="L106" s="1">
        <v>0</v>
      </c>
      <c r="M106" s="1">
        <v>0</v>
      </c>
      <c r="N106" s="1">
        <f t="shared" si="6"/>
        <v>50.29999999999999</v>
      </c>
      <c r="P106" s="1">
        <v>50.29999999999999</v>
      </c>
      <c r="R106" t="s">
        <v>119</v>
      </c>
      <c r="S106" s="1">
        <f t="shared" si="7"/>
        <v>46.199599999999997</v>
      </c>
      <c r="T106">
        <v>5.9949999999999992</v>
      </c>
    </row>
    <row r="107" spans="1:20" x14ac:dyDescent="0.2">
      <c r="A107" t="s">
        <v>120</v>
      </c>
      <c r="B107" s="1">
        <v>0</v>
      </c>
      <c r="C107" s="1">
        <v>0</v>
      </c>
      <c r="D107" s="1">
        <v>0</v>
      </c>
      <c r="E107" s="1">
        <v>0</v>
      </c>
      <c r="F107" s="1">
        <v>0.2</v>
      </c>
      <c r="G107" s="1">
        <v>2</v>
      </c>
      <c r="H107" s="1">
        <v>15</v>
      </c>
      <c r="I107" s="1">
        <v>8.9</v>
      </c>
      <c r="J107" s="1">
        <v>1</v>
      </c>
      <c r="K107" s="1">
        <v>0</v>
      </c>
      <c r="L107" s="1">
        <v>0.1</v>
      </c>
      <c r="M107" s="1">
        <v>0</v>
      </c>
      <c r="N107" s="1">
        <v>27.2</v>
      </c>
      <c r="O107" t="s">
        <v>131</v>
      </c>
      <c r="P107" s="1">
        <v>27.2</v>
      </c>
      <c r="R107" t="s">
        <v>120</v>
      </c>
      <c r="S107" s="1">
        <f t="shared" si="7"/>
        <v>46.019799999999989</v>
      </c>
      <c r="T107">
        <v>23.398</v>
      </c>
    </row>
    <row r="108" spans="1:20" x14ac:dyDescent="0.2">
      <c r="A108" t="s">
        <v>124</v>
      </c>
      <c r="B108" s="1">
        <v>0</v>
      </c>
      <c r="C108" s="1">
        <v>0</v>
      </c>
      <c r="D108" s="1">
        <v>0</v>
      </c>
      <c r="E108" s="1">
        <v>0</v>
      </c>
      <c r="F108" s="1">
        <v>4.5999999999999996</v>
      </c>
      <c r="G108" s="1">
        <v>15.1</v>
      </c>
      <c r="H108" s="1">
        <v>3.8</v>
      </c>
      <c r="I108" s="1">
        <v>3.7</v>
      </c>
      <c r="J108" s="1">
        <v>6.2</v>
      </c>
      <c r="K108" s="1">
        <v>0</v>
      </c>
      <c r="L108" s="1">
        <v>0</v>
      </c>
      <c r="M108" s="1">
        <v>0</v>
      </c>
      <c r="N108" s="1">
        <f t="shared" si="6"/>
        <v>33.4</v>
      </c>
      <c r="P108" s="1">
        <v>33.4</v>
      </c>
      <c r="R108" t="s">
        <v>124</v>
      </c>
      <c r="S108" s="1">
        <f t="shared" si="7"/>
        <v>41.379999999999995</v>
      </c>
      <c r="T108">
        <v>34.996010000000005</v>
      </c>
    </row>
    <row r="109" spans="1:20" x14ac:dyDescent="0.2">
      <c r="A109" t="s">
        <v>126</v>
      </c>
      <c r="B109" s="1">
        <v>0</v>
      </c>
      <c r="C109" s="1">
        <v>0</v>
      </c>
      <c r="D109" s="1">
        <v>0</v>
      </c>
      <c r="E109" s="1">
        <v>0</v>
      </c>
      <c r="F109" s="1">
        <v>0.3</v>
      </c>
      <c r="G109" s="1">
        <v>2.4</v>
      </c>
      <c r="H109" s="1">
        <v>2</v>
      </c>
      <c r="I109" s="1">
        <v>13.8</v>
      </c>
      <c r="J109" s="1">
        <v>8.1999999999999993</v>
      </c>
      <c r="K109" s="1">
        <v>5.0999999999999996</v>
      </c>
      <c r="L109" s="1">
        <v>0</v>
      </c>
      <c r="M109" s="1">
        <v>0</v>
      </c>
      <c r="N109" s="1">
        <f t="shared" si="6"/>
        <v>31.799999999999997</v>
      </c>
      <c r="P109" s="1">
        <v>31.799999999999997</v>
      </c>
      <c r="R109" t="s">
        <v>126</v>
      </c>
      <c r="S109" s="1">
        <f t="shared" si="7"/>
        <v>34.94</v>
      </c>
      <c r="T109">
        <v>31.799999999999997</v>
      </c>
    </row>
    <row r="110" spans="1:20" x14ac:dyDescent="0.2">
      <c r="A110" t="s">
        <v>127</v>
      </c>
      <c r="B110" s="1">
        <v>0</v>
      </c>
      <c r="C110" s="1">
        <v>0</v>
      </c>
      <c r="D110" s="1">
        <v>0</v>
      </c>
      <c r="E110" s="1">
        <v>0</v>
      </c>
      <c r="F110" s="1">
        <v>0.5</v>
      </c>
      <c r="G110" s="1">
        <v>13.9</v>
      </c>
      <c r="H110" s="1">
        <v>1.8</v>
      </c>
      <c r="I110" s="1">
        <v>7.3</v>
      </c>
      <c r="J110" s="1">
        <v>17.8</v>
      </c>
      <c r="K110" s="1">
        <v>10.9</v>
      </c>
      <c r="L110" s="1">
        <v>0</v>
      </c>
      <c r="M110" s="1">
        <v>0</v>
      </c>
      <c r="N110" s="1">
        <f t="shared" ref="N110:N123" si="8">SUM(B110:M110)</f>
        <v>52.199999999999996</v>
      </c>
      <c r="P110" s="1">
        <v>52.199999999999996</v>
      </c>
      <c r="R110" t="s">
        <v>127</v>
      </c>
      <c r="S110" s="1">
        <f t="shared" si="7"/>
        <v>38.979999999999997</v>
      </c>
      <c r="T110">
        <v>25.7</v>
      </c>
    </row>
    <row r="111" spans="1:20" x14ac:dyDescent="0.2">
      <c r="A111" t="s">
        <v>128</v>
      </c>
      <c r="B111" s="1">
        <v>0</v>
      </c>
      <c r="C111" s="1">
        <v>0</v>
      </c>
      <c r="D111" s="1">
        <v>0</v>
      </c>
      <c r="E111" s="1" t="s">
        <v>129</v>
      </c>
      <c r="F111" s="1">
        <v>1.3</v>
      </c>
      <c r="G111" s="1">
        <v>23</v>
      </c>
      <c r="H111" s="1">
        <v>6.6</v>
      </c>
      <c r="I111" s="1">
        <v>8.5</v>
      </c>
      <c r="J111" s="1">
        <v>10.9</v>
      </c>
      <c r="K111" s="1">
        <v>3.6</v>
      </c>
      <c r="L111" s="1">
        <v>0</v>
      </c>
      <c r="M111" s="1">
        <v>0</v>
      </c>
      <c r="N111" s="1">
        <f t="shared" si="8"/>
        <v>53.9</v>
      </c>
      <c r="P111" s="1">
        <v>53.9</v>
      </c>
      <c r="R111" t="s">
        <v>128</v>
      </c>
      <c r="S111" s="1">
        <f t="shared" si="7"/>
        <v>39.700000000000003</v>
      </c>
      <c r="T111">
        <v>14.097</v>
      </c>
    </row>
    <row r="112" spans="1:20" x14ac:dyDescent="0.2">
      <c r="A112" t="s">
        <v>130</v>
      </c>
      <c r="B112" s="1">
        <v>0</v>
      </c>
      <c r="C112" s="1">
        <v>0</v>
      </c>
      <c r="D112" s="1">
        <v>0</v>
      </c>
      <c r="E112" s="1">
        <v>2.5</v>
      </c>
      <c r="F112" s="1" t="s">
        <v>129</v>
      </c>
      <c r="G112" s="1">
        <v>18.2</v>
      </c>
      <c r="H112" s="1">
        <v>0.9</v>
      </c>
      <c r="I112" s="1">
        <v>9.1999999999999993</v>
      </c>
      <c r="J112" s="1">
        <v>0</v>
      </c>
      <c r="K112" s="1">
        <v>0</v>
      </c>
      <c r="L112" s="6" t="s">
        <v>129</v>
      </c>
      <c r="M112" s="1">
        <v>0</v>
      </c>
      <c r="N112" s="1">
        <f t="shared" si="8"/>
        <v>30.799999999999997</v>
      </c>
      <c r="P112" s="1">
        <v>30.799999999999997</v>
      </c>
      <c r="R112" t="s">
        <v>130</v>
      </c>
      <c r="S112" s="1">
        <f t="shared" si="7"/>
        <v>40.419999999999995</v>
      </c>
      <c r="T112">
        <v>20.498000000000001</v>
      </c>
    </row>
    <row r="113" spans="1:20" x14ac:dyDescent="0.2">
      <c r="A113" t="s">
        <v>132</v>
      </c>
      <c r="B113" s="1">
        <v>0</v>
      </c>
      <c r="C113" s="1">
        <v>0</v>
      </c>
      <c r="D113" s="1">
        <v>0</v>
      </c>
      <c r="E113" s="1" t="s">
        <v>129</v>
      </c>
      <c r="F113" s="1">
        <v>3.6</v>
      </c>
      <c r="G113" s="1">
        <v>21</v>
      </c>
      <c r="H113" s="1">
        <v>15.7</v>
      </c>
      <c r="I113" s="1">
        <v>10.9</v>
      </c>
      <c r="J113" s="1">
        <v>12.7</v>
      </c>
      <c r="K113" s="1">
        <v>2.2000000000000002</v>
      </c>
      <c r="L113" s="6" t="s">
        <v>129</v>
      </c>
      <c r="M113" s="6">
        <v>0</v>
      </c>
      <c r="N113" s="1">
        <f t="shared" si="8"/>
        <v>66.099999999999994</v>
      </c>
      <c r="O113">
        <f>RANK(N113,N2:N113,0)</f>
        <v>8</v>
      </c>
      <c r="P113" s="1">
        <v>66.099999999999994</v>
      </c>
      <c r="R113" t="s">
        <v>132</v>
      </c>
      <c r="S113" s="1">
        <f t="shared" si="7"/>
        <v>46.959999999999994</v>
      </c>
      <c r="T113">
        <v>8.5</v>
      </c>
    </row>
    <row r="114" spans="1:20" x14ac:dyDescent="0.2">
      <c r="A114" s="7" t="s">
        <v>133</v>
      </c>
      <c r="B114" s="1">
        <v>0</v>
      </c>
      <c r="C114" s="1">
        <v>0</v>
      </c>
      <c r="D114" s="1">
        <v>0</v>
      </c>
      <c r="E114" s="1">
        <v>0</v>
      </c>
      <c r="F114" s="1">
        <v>3.9</v>
      </c>
      <c r="G114" s="1">
        <v>2.8</v>
      </c>
      <c r="H114" s="1">
        <v>9.5</v>
      </c>
      <c r="I114" s="1">
        <v>10.5</v>
      </c>
      <c r="J114" s="1">
        <v>0.7</v>
      </c>
      <c r="K114" s="1" t="s">
        <v>129</v>
      </c>
      <c r="L114" s="6">
        <v>0</v>
      </c>
      <c r="M114" s="1">
        <v>0</v>
      </c>
      <c r="N114" s="1">
        <f t="shared" si="8"/>
        <v>27.4</v>
      </c>
      <c r="O114">
        <f>RANK(N114,N2:N114,1)</f>
        <v>28</v>
      </c>
      <c r="P114" s="1">
        <v>27.4</v>
      </c>
      <c r="Q114" s="1">
        <f>RANK(P114,P2:P114,1)</f>
        <v>28</v>
      </c>
      <c r="R114" s="7" t="s">
        <v>133</v>
      </c>
      <c r="S114" s="1">
        <f t="shared" si="7"/>
        <v>46.08</v>
      </c>
    </row>
    <row r="115" spans="1:20" x14ac:dyDescent="0.2">
      <c r="A115" s="7" t="s">
        <v>135</v>
      </c>
      <c r="B115" s="1">
        <v>0</v>
      </c>
      <c r="C115" s="1">
        <v>0</v>
      </c>
      <c r="D115" s="1">
        <v>0</v>
      </c>
      <c r="E115" s="1">
        <v>0.3</v>
      </c>
      <c r="F115" s="1">
        <v>2.9</v>
      </c>
      <c r="G115" s="1">
        <v>15</v>
      </c>
      <c r="H115" s="1">
        <v>2.5</v>
      </c>
      <c r="I115" s="1">
        <v>16.8</v>
      </c>
      <c r="J115" s="1">
        <v>16.600000000000001</v>
      </c>
      <c r="K115" s="1">
        <v>24.4</v>
      </c>
      <c r="L115" s="6">
        <v>0</v>
      </c>
      <c r="M115" s="1">
        <v>0</v>
      </c>
      <c r="N115" s="1">
        <f t="shared" si="8"/>
        <v>78.5</v>
      </c>
      <c r="O115">
        <f>RANK(N115,N2:N115,0)</f>
        <v>4</v>
      </c>
      <c r="P115" s="1">
        <v>78.5</v>
      </c>
      <c r="Q115" s="1">
        <f>RANK(P115,P2:P115,0)</f>
        <v>4</v>
      </c>
      <c r="R115" s="7" t="s">
        <v>135</v>
      </c>
      <c r="S115" s="1">
        <f t="shared" si="7"/>
        <v>51.339999999999996</v>
      </c>
    </row>
    <row r="116" spans="1:20" x14ac:dyDescent="0.2">
      <c r="A116" s="7" t="s">
        <v>136</v>
      </c>
      <c r="B116" s="1">
        <v>0</v>
      </c>
      <c r="C116" s="1">
        <v>0</v>
      </c>
      <c r="D116" s="1">
        <v>0</v>
      </c>
      <c r="E116" s="1">
        <v>0.8</v>
      </c>
      <c r="F116" s="1">
        <v>2.8</v>
      </c>
      <c r="G116" s="1">
        <v>20.399999999999999</v>
      </c>
      <c r="H116" s="1">
        <v>16.8</v>
      </c>
      <c r="I116" s="1">
        <v>13.5</v>
      </c>
      <c r="J116" s="1">
        <v>9.1999999999999993</v>
      </c>
      <c r="K116" s="1">
        <v>12</v>
      </c>
      <c r="L116" s="6">
        <v>0</v>
      </c>
      <c r="M116" s="1">
        <v>0</v>
      </c>
      <c r="N116" s="1">
        <f t="shared" si="8"/>
        <v>75.5</v>
      </c>
      <c r="O116">
        <f>RANK(N116,N2:N116,0)</f>
        <v>5</v>
      </c>
      <c r="P116" s="1">
        <v>24</v>
      </c>
      <c r="R116" s="7" t="s">
        <v>136</v>
      </c>
      <c r="S116" s="1">
        <f t="shared" si="7"/>
        <v>55.659999999999989</v>
      </c>
    </row>
    <row r="117" spans="1:20" x14ac:dyDescent="0.2">
      <c r="A117" s="7" t="s">
        <v>138</v>
      </c>
      <c r="B117" s="1">
        <v>0</v>
      </c>
      <c r="C117" s="1">
        <v>0</v>
      </c>
      <c r="D117" s="1">
        <v>0</v>
      </c>
      <c r="E117" s="1">
        <v>0</v>
      </c>
      <c r="F117" s="1">
        <v>17.600000000000001</v>
      </c>
      <c r="G117" s="1">
        <v>2.5</v>
      </c>
      <c r="H117" s="1">
        <v>2.5</v>
      </c>
      <c r="I117" s="1">
        <v>4.2</v>
      </c>
      <c r="J117" s="1">
        <v>3.3</v>
      </c>
      <c r="K117" s="1">
        <v>1</v>
      </c>
      <c r="L117" s="6">
        <v>0</v>
      </c>
      <c r="M117" s="1">
        <v>0</v>
      </c>
      <c r="N117" s="1">
        <f t="shared" si="8"/>
        <v>31.1</v>
      </c>
      <c r="P117" s="1">
        <v>24</v>
      </c>
      <c r="R117" s="7" t="s">
        <v>138</v>
      </c>
      <c r="S117" s="1">
        <f t="shared" si="7"/>
        <v>55.720000000000006</v>
      </c>
      <c r="T117" t="e">
        <f>RANK(S117,S3:S117,1)</f>
        <v>#N/A</v>
      </c>
    </row>
    <row r="118" spans="1:20" x14ac:dyDescent="0.2">
      <c r="A118" s="7" t="s">
        <v>140</v>
      </c>
      <c r="B118" s="1">
        <v>0</v>
      </c>
      <c r="C118" s="1">
        <v>0</v>
      </c>
      <c r="D118" s="1">
        <v>0</v>
      </c>
      <c r="E118" s="1">
        <v>0.2</v>
      </c>
      <c r="F118" s="1">
        <v>5.5</v>
      </c>
      <c r="G118" s="1">
        <v>8.1999999999999993</v>
      </c>
      <c r="H118" s="1">
        <v>4.5999999999999996</v>
      </c>
      <c r="I118" s="1">
        <v>7.2</v>
      </c>
      <c r="J118" s="1">
        <v>3</v>
      </c>
      <c r="K118" s="1">
        <v>1.6</v>
      </c>
      <c r="L118" s="6">
        <v>0</v>
      </c>
      <c r="M118" s="1">
        <v>0</v>
      </c>
      <c r="N118" s="1">
        <f t="shared" si="8"/>
        <v>30.3</v>
      </c>
      <c r="P118" s="1">
        <v>24</v>
      </c>
      <c r="R118" s="7" t="s">
        <v>140</v>
      </c>
      <c r="S118" s="1">
        <f t="shared" si="7"/>
        <v>48.56</v>
      </c>
    </row>
    <row r="119" spans="1:20" x14ac:dyDescent="0.2">
      <c r="A119" s="7" t="s">
        <v>141</v>
      </c>
      <c r="B119" s="1">
        <v>0</v>
      </c>
      <c r="C119" s="1">
        <v>0</v>
      </c>
      <c r="D119" s="1">
        <v>0</v>
      </c>
      <c r="E119" s="1">
        <v>0</v>
      </c>
      <c r="F119" s="1">
        <v>7.3</v>
      </c>
      <c r="G119" s="1">
        <v>8.8000000000000007</v>
      </c>
      <c r="H119" s="1">
        <v>10</v>
      </c>
      <c r="I119" s="1">
        <v>2.8</v>
      </c>
      <c r="J119" s="1">
        <v>2</v>
      </c>
      <c r="K119" s="1" t="s">
        <v>129</v>
      </c>
      <c r="L119" s="6">
        <v>1</v>
      </c>
      <c r="M119" s="1">
        <v>0</v>
      </c>
      <c r="N119" s="1">
        <f t="shared" si="8"/>
        <v>31.900000000000002</v>
      </c>
      <c r="P119" s="1"/>
      <c r="R119" s="7" t="s">
        <v>141</v>
      </c>
      <c r="S119" s="1">
        <f t="shared" si="7"/>
        <v>49.46</v>
      </c>
    </row>
    <row r="120" spans="1:20" x14ac:dyDescent="0.2">
      <c r="A120" s="7" t="s">
        <v>142</v>
      </c>
      <c r="B120" s="1">
        <v>0</v>
      </c>
      <c r="C120" s="1">
        <v>0</v>
      </c>
      <c r="D120" s="1">
        <v>0</v>
      </c>
      <c r="E120" s="1">
        <v>1.4</v>
      </c>
      <c r="F120" s="1">
        <v>5.7</v>
      </c>
      <c r="G120" s="1">
        <v>4.7</v>
      </c>
      <c r="H120" s="1">
        <v>4.5999999999999996</v>
      </c>
      <c r="I120" s="1">
        <v>16.100000000000001</v>
      </c>
      <c r="J120" s="1">
        <v>15.4</v>
      </c>
      <c r="K120" s="1">
        <v>14.8</v>
      </c>
      <c r="L120" s="6">
        <v>0</v>
      </c>
      <c r="M120" s="1">
        <v>0</v>
      </c>
      <c r="N120" s="1">
        <f t="shared" si="8"/>
        <v>62.7</v>
      </c>
      <c r="P120" s="1"/>
      <c r="R120" s="7" t="s">
        <v>142</v>
      </c>
      <c r="S120" s="1">
        <f t="shared" si="7"/>
        <v>46.3</v>
      </c>
    </row>
    <row r="121" spans="1:20" x14ac:dyDescent="0.2">
      <c r="A121" s="7" t="s">
        <v>143</v>
      </c>
      <c r="B121" s="1">
        <v>0</v>
      </c>
      <c r="C121" s="1">
        <v>0</v>
      </c>
      <c r="D121" s="1">
        <v>0</v>
      </c>
      <c r="E121" s="1" t="s">
        <v>129</v>
      </c>
      <c r="F121" s="1">
        <v>6.8</v>
      </c>
      <c r="G121" s="1">
        <v>8.3000000000000007</v>
      </c>
      <c r="H121" s="1">
        <v>6.1</v>
      </c>
      <c r="I121" s="1">
        <v>27.6</v>
      </c>
      <c r="J121" s="1">
        <v>11.4</v>
      </c>
      <c r="K121" s="1">
        <v>8.3000000000000007</v>
      </c>
      <c r="L121" s="6">
        <v>0.6</v>
      </c>
      <c r="M121" s="1">
        <v>0</v>
      </c>
      <c r="N121" s="1">
        <f t="shared" si="8"/>
        <v>69.099999999999994</v>
      </c>
      <c r="P121" s="1"/>
      <c r="R121" s="7" t="s">
        <v>143</v>
      </c>
      <c r="S121" s="1">
        <f t="shared" si="7"/>
        <v>45.019999999999996</v>
      </c>
    </row>
    <row r="122" spans="1:20" x14ac:dyDescent="0.2">
      <c r="A122" s="7" t="s">
        <v>144</v>
      </c>
      <c r="B122" s="1">
        <v>0</v>
      </c>
      <c r="C122" s="1">
        <v>0</v>
      </c>
      <c r="D122" s="1">
        <v>0</v>
      </c>
      <c r="E122" s="1">
        <v>0.5</v>
      </c>
      <c r="F122" s="1">
        <v>11.8</v>
      </c>
      <c r="G122" s="1">
        <v>10.9</v>
      </c>
      <c r="H122" s="1">
        <v>14.3</v>
      </c>
      <c r="I122" s="1">
        <v>1.8</v>
      </c>
      <c r="J122" s="1">
        <v>4.4000000000000004</v>
      </c>
      <c r="K122" s="1">
        <v>1</v>
      </c>
      <c r="L122" s="6">
        <v>0</v>
      </c>
      <c r="M122" s="1"/>
      <c r="N122" s="1">
        <f t="shared" si="8"/>
        <v>44.699999999999996</v>
      </c>
      <c r="P122" s="1"/>
      <c r="R122" s="7"/>
      <c r="S122" s="1"/>
    </row>
    <row r="123" spans="1:20" x14ac:dyDescent="0.2">
      <c r="A123" s="2" t="s">
        <v>118</v>
      </c>
      <c r="B123" s="3">
        <f>AVERAGE(B2:B108)</f>
        <v>0</v>
      </c>
      <c r="C123" s="3">
        <f>AVERAGE(C2:C108)</f>
        <v>0</v>
      </c>
      <c r="D123" s="3">
        <f>AVERAGE(D2:D83,D85:D108)</f>
        <v>1.6924528301886798E-2</v>
      </c>
      <c r="E123" s="3">
        <f>AVERAGE(E2:E5,E7:E83,E85:E113)</f>
        <v>0.65341666666666698</v>
      </c>
      <c r="F123" s="3">
        <f>AVERAGE(F2:F5,F7:F10,F12:F21,F24:F113)</f>
        <v>6.0456915887850444</v>
      </c>
      <c r="G123" s="3">
        <f>AVERAGE(G2:G5,G7:G113)</f>
        <v>7.6459189189189187</v>
      </c>
      <c r="H123" s="3">
        <f>AVERAGE(H2:H5,H7,H8,H11:H113)</f>
        <v>8.9963302752293561</v>
      </c>
      <c r="I123" s="3">
        <f>AVERAGE(I2:I122)</f>
        <v>7.5966776859504135</v>
      </c>
      <c r="J123" s="3">
        <f>AVERAGE(J2:J122)</f>
        <v>8.2454132231404973</v>
      </c>
      <c r="K123" s="3">
        <f>AVERAGE(K2:K113)</f>
        <v>2.6641339285714278</v>
      </c>
      <c r="L123" s="3">
        <f>AVERAGE(L2:L122)</f>
        <v>0.14092436974789929</v>
      </c>
      <c r="M123" s="3">
        <f>AVERAGE(M2:M121)</f>
        <v>0</v>
      </c>
      <c r="N123" s="3">
        <f t="shared" si="8"/>
        <v>42.005431185312119</v>
      </c>
      <c r="P123">
        <v>41.903414966623686</v>
      </c>
      <c r="R123" s="2"/>
      <c r="S123" s="1"/>
    </row>
    <row r="124" spans="1:20" x14ac:dyDescent="0.2">
      <c r="R124">
        <f>RANK(H113,H2:H113,0)</f>
        <v>18</v>
      </c>
      <c r="S124" t="e">
        <f>RANK(S117,S2:S117,1)</f>
        <v>#N/A</v>
      </c>
    </row>
    <row r="125" spans="1:20" x14ac:dyDescent="0.2">
      <c r="A125" s="4" t="s">
        <v>121</v>
      </c>
      <c r="B125" s="3">
        <f xml:space="preserve"> AVERAGE(B79:B108)</f>
        <v>0</v>
      </c>
      <c r="C125" s="3">
        <f xml:space="preserve"> AVERAGE(C79:C108)</f>
        <v>0</v>
      </c>
      <c r="D125" s="3">
        <f xml:space="preserve"> AVERAGE(D79:D108)</f>
        <v>6.5670000000000008E-3</v>
      </c>
      <c r="E125" s="3">
        <f xml:space="preserve"> AVERAGE(E79:E108)</f>
        <v>0.75640033333333345</v>
      </c>
      <c r="F125" s="3">
        <f xml:space="preserve"> AVERAGE(F79:F108)</f>
        <v>8.6433333333333344</v>
      </c>
      <c r="G125" s="3">
        <f t="shared" ref="G125:M125" si="9" xml:space="preserve"> AVERAGE(G77:G106)</f>
        <v>7.39</v>
      </c>
      <c r="H125" s="3">
        <f t="shared" si="9"/>
        <v>11.403333333333332</v>
      </c>
      <c r="I125" s="3">
        <f t="shared" si="9"/>
        <v>6.6466666666666701</v>
      </c>
      <c r="J125" s="3">
        <f t="shared" si="9"/>
        <v>9.373266666666666</v>
      </c>
      <c r="K125" s="3">
        <f t="shared" si="9"/>
        <v>2.7665666666666668</v>
      </c>
      <c r="L125" s="3">
        <f t="shared" si="9"/>
        <v>1.3233333333333335E-2</v>
      </c>
      <c r="M125" s="3">
        <f t="shared" si="9"/>
        <v>0</v>
      </c>
      <c r="N125" s="3">
        <f xml:space="preserve"> AVERAGE(N82,N83,N85:N94,N96:N106,N108:N111)</f>
        <v>46.080925925925932</v>
      </c>
      <c r="P125">
        <v>46.080925925925932</v>
      </c>
      <c r="R125" s="4"/>
      <c r="S125" s="1"/>
    </row>
    <row r="126" spans="1:20" x14ac:dyDescent="0.2">
      <c r="A126" s="4" t="s">
        <v>122</v>
      </c>
      <c r="B126" s="1">
        <f t="shared" ref="B126:M126" si="10">AVERAGE(B63:B92)</f>
        <v>0</v>
      </c>
      <c r="C126" s="1">
        <f t="shared" si="10"/>
        <v>0</v>
      </c>
      <c r="D126" s="1">
        <f t="shared" si="10"/>
        <v>-1.6633333333333336E-4</v>
      </c>
      <c r="E126" s="1">
        <f t="shared" si="10"/>
        <v>0.42633366666666667</v>
      </c>
      <c r="F126" s="1">
        <f t="shared" si="10"/>
        <v>6.6866666666666674</v>
      </c>
      <c r="G126" s="1">
        <f t="shared" si="10"/>
        <v>8.0833333333333339</v>
      </c>
      <c r="H126" s="1">
        <f t="shared" si="10"/>
        <v>10.126666666666669</v>
      </c>
      <c r="I126" s="1">
        <f t="shared" si="10"/>
        <v>7.0166666666666657</v>
      </c>
      <c r="J126" s="1">
        <f t="shared" si="10"/>
        <v>9.7766333333333328</v>
      </c>
      <c r="K126" s="1">
        <f t="shared" si="10"/>
        <v>2.3198999999999996</v>
      </c>
      <c r="L126" s="1">
        <f t="shared" si="10"/>
        <v>0.1197</v>
      </c>
      <c r="M126" s="1">
        <f t="shared" si="10"/>
        <v>0</v>
      </c>
      <c r="N126" s="3">
        <f xml:space="preserve"> AVERAGE(N64:N69,N71:N83,N85:N92)</f>
        <v>46.676925925925929</v>
      </c>
      <c r="P126">
        <v>46.676925925925929</v>
      </c>
      <c r="R126" s="4"/>
      <c r="S126" s="1"/>
    </row>
    <row r="127" spans="1:20" x14ac:dyDescent="0.2">
      <c r="A127" s="4" t="s">
        <v>123</v>
      </c>
      <c r="B127" s="1">
        <f>AVERAGE(B73:B102)</f>
        <v>0</v>
      </c>
      <c r="C127" s="1">
        <f>AVERAGE(C73:C102)</f>
        <v>0</v>
      </c>
      <c r="D127" s="1">
        <f>AVERAGE(D73:D102)</f>
        <v>6.5670000000000008E-3</v>
      </c>
      <c r="E127" s="1">
        <f>AVERAGE(E73:E102)</f>
        <v>0.55300033333333332</v>
      </c>
      <c r="F127" s="1">
        <v>9.1999999999999993</v>
      </c>
      <c r="G127" s="1">
        <v>9</v>
      </c>
      <c r="H127" s="1">
        <v>10.7</v>
      </c>
      <c r="I127" s="1">
        <v>7.3</v>
      </c>
      <c r="J127" s="1">
        <f>AVERAGE(J73:J102)</f>
        <v>8.4699333333333318</v>
      </c>
      <c r="K127" s="1">
        <v>2.9</v>
      </c>
      <c r="L127" s="1">
        <v>0.2</v>
      </c>
      <c r="M127" s="1">
        <f>AVERAGE(M73:M102)</f>
        <v>0</v>
      </c>
      <c r="N127" s="3">
        <v>48.4</v>
      </c>
      <c r="P127">
        <v>48.4</v>
      </c>
      <c r="R127" s="4"/>
      <c r="S127" s="1"/>
    </row>
    <row r="128" spans="1:20" x14ac:dyDescent="0.2">
      <c r="A128" s="4" t="s">
        <v>134</v>
      </c>
      <c r="B128">
        <v>0</v>
      </c>
      <c r="C128">
        <v>0</v>
      </c>
      <c r="D128">
        <v>0</v>
      </c>
      <c r="E128">
        <v>0.7</v>
      </c>
      <c r="F128">
        <v>8.9</v>
      </c>
      <c r="G128">
        <v>10.5</v>
      </c>
      <c r="H128">
        <v>7.9</v>
      </c>
      <c r="I128">
        <v>7.1</v>
      </c>
      <c r="J128">
        <v>8.1</v>
      </c>
      <c r="K128">
        <v>2.9</v>
      </c>
      <c r="L128">
        <v>0</v>
      </c>
      <c r="M128">
        <v>0</v>
      </c>
      <c r="N128" s="3">
        <f>SUM(B128:M128)</f>
        <v>46.1</v>
      </c>
      <c r="P128">
        <v>46.1</v>
      </c>
      <c r="S128" s="1"/>
    </row>
    <row r="129" spans="1:19" x14ac:dyDescent="0.2">
      <c r="A129" s="4" t="s">
        <v>125</v>
      </c>
      <c r="B129" s="3">
        <f>STDEVP(B2:B108)</f>
        <v>0</v>
      </c>
      <c r="C129" s="3">
        <f>STDEVP(C2:C108)</f>
        <v>0</v>
      </c>
      <c r="D129" s="5">
        <f>STDEVP(D2:D83,D85:D108)</f>
        <v>0.1556981657962761</v>
      </c>
      <c r="E129" s="5">
        <f>STDEVP(E2:E5,E7:E83,E85:E108)</f>
        <v>1.3658505774458991</v>
      </c>
      <c r="F129" s="5">
        <f>STDEVP(F2:F5,F7:F10,F12:F21,F24:F108)</f>
        <v>6.2285837612450496</v>
      </c>
      <c r="G129" s="5">
        <f>STDEVP(G2:G5,G7:G108)</f>
        <v>5.656304993470231</v>
      </c>
      <c r="H129" s="5">
        <f>STDEVP(H2:H5,H7,H8,H11:H112)</f>
        <v>6.2988999926947455</v>
      </c>
      <c r="I129" s="5">
        <f>STDEVP(I2:I107)</f>
        <v>5.387474359641268</v>
      </c>
      <c r="J129" s="5">
        <f>STDEVP(J2:J107)</f>
        <v>7.3566996460251275</v>
      </c>
      <c r="K129" s="5">
        <f>STDEVP(K2:K107)</f>
        <v>3.2734485033976921</v>
      </c>
      <c r="L129" s="5">
        <f>STDEVP(L2:L107)</f>
        <v>0.57976087003982457</v>
      </c>
      <c r="M129" s="5">
        <f>STDEV(M2:M111)</f>
        <v>0</v>
      </c>
      <c r="N129" s="5">
        <f>STDEV(N2:N5,N7:N41,N43:N54,N56,N58:N69,N71:N83,N85:N94,N96:N106,N108:N111)</f>
        <v>16.997683897697392</v>
      </c>
      <c r="P129">
        <v>16.997683897697392</v>
      </c>
      <c r="R129" s="4"/>
      <c r="S129" s="1"/>
    </row>
    <row r="130" spans="1:19" x14ac:dyDescent="0.2">
      <c r="G130" s="5"/>
      <c r="S130" s="1"/>
    </row>
    <row r="131" spans="1:19" x14ac:dyDescent="0.2">
      <c r="S131" s="1"/>
    </row>
    <row r="132" spans="1:19" x14ac:dyDescent="0.2">
      <c r="G132">
        <f>RANK(G115,G3:G115,0)</f>
        <v>14</v>
      </c>
      <c r="J132">
        <f>RANK(J114,J2:J114,1)</f>
        <v>14</v>
      </c>
      <c r="S132" s="1"/>
    </row>
    <row r="133" spans="1:19" x14ac:dyDescent="0.2">
      <c r="S133" s="1"/>
    </row>
    <row r="134" spans="1:19" x14ac:dyDescent="0.2">
      <c r="S134" s="1"/>
    </row>
    <row r="135" spans="1:19" x14ac:dyDescent="0.2">
      <c r="S135" s="1"/>
    </row>
    <row r="136" spans="1:19" x14ac:dyDescent="0.2">
      <c r="S136" s="1"/>
    </row>
    <row r="137" spans="1:19" x14ac:dyDescent="0.2">
      <c r="S137" s="1"/>
    </row>
    <row r="138" spans="1:19" x14ac:dyDescent="0.2">
      <c r="S138" s="1"/>
    </row>
    <row r="139" spans="1:19" x14ac:dyDescent="0.2">
      <c r="S139" s="1"/>
    </row>
  </sheetData>
  <sortState xmlns:xlrd2="http://schemas.microsoft.com/office/spreadsheetml/2017/richdata2" ref="R2:S115">
    <sortCondition descending="1" ref="S2:S115"/>
  </sortState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0"/>
  <sheetViews>
    <sheetView workbookViewId="0">
      <pane ySplit="1" topLeftCell="A79" activePane="bottomLeft" state="frozen"/>
      <selection pane="bottomLeft" activeCell="O121" sqref="O121"/>
    </sheetView>
  </sheetViews>
  <sheetFormatPr defaultRowHeight="12.75" x14ac:dyDescent="0.2"/>
  <sheetData>
    <row r="1" spans="1:14" x14ac:dyDescent="0.2">
      <c r="A1" s="7" t="s">
        <v>137</v>
      </c>
      <c r="B1" s="2" t="s">
        <v>111</v>
      </c>
      <c r="C1" s="2" t="s">
        <v>112</v>
      </c>
      <c r="D1" s="2" t="s">
        <v>113</v>
      </c>
      <c r="E1" s="2" t="s">
        <v>114</v>
      </c>
      <c r="F1" s="2" t="s">
        <v>115</v>
      </c>
      <c r="G1" s="2" t="s">
        <v>116</v>
      </c>
      <c r="H1" s="2" t="s">
        <v>105</v>
      </c>
      <c r="I1" s="2" t="s">
        <v>106</v>
      </c>
      <c r="J1" s="2" t="s">
        <v>107</v>
      </c>
      <c r="K1" s="2" t="s">
        <v>108</v>
      </c>
      <c r="L1" s="2" t="s">
        <v>109</v>
      </c>
      <c r="M1" s="2" t="s">
        <v>110</v>
      </c>
      <c r="N1" s="2" t="s">
        <v>117</v>
      </c>
    </row>
    <row r="2" spans="1:14" x14ac:dyDescent="0.2">
      <c r="A2">
        <v>1900</v>
      </c>
      <c r="B2" s="1">
        <v>3</v>
      </c>
      <c r="C2" s="1">
        <v>4.5</v>
      </c>
      <c r="D2" s="1">
        <v>13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4</v>
      </c>
      <c r="M2" s="1">
        <v>9</v>
      </c>
      <c r="N2" s="1">
        <f t="shared" ref="N2:N33" si="0">SUM(B2:M2)</f>
        <v>33.5</v>
      </c>
    </row>
    <row r="3" spans="1:14" x14ac:dyDescent="0.2">
      <c r="A3">
        <v>1901</v>
      </c>
      <c r="B3" s="1">
        <v>4</v>
      </c>
      <c r="C3" s="1">
        <v>-1E-3</v>
      </c>
      <c r="D3" s="1">
        <v>7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-1E-3</v>
      </c>
      <c r="M3" s="1">
        <v>3</v>
      </c>
      <c r="N3" s="1">
        <f t="shared" si="0"/>
        <v>13.998000000000001</v>
      </c>
    </row>
    <row r="4" spans="1:14" x14ac:dyDescent="0.2">
      <c r="A4">
        <v>1902</v>
      </c>
      <c r="B4" s="1">
        <v>3</v>
      </c>
      <c r="C4" s="1">
        <v>-1E-3</v>
      </c>
      <c r="D4" s="1">
        <v>-1E-3</v>
      </c>
      <c r="E4" s="1">
        <v>-1E-3</v>
      </c>
      <c r="F4" s="1">
        <v>-1E-3</v>
      </c>
      <c r="G4" s="1">
        <v>0</v>
      </c>
      <c r="H4" s="1">
        <v>0</v>
      </c>
      <c r="I4" s="1">
        <v>0</v>
      </c>
      <c r="J4" s="1">
        <v>0</v>
      </c>
      <c r="K4" s="1">
        <v>-1E-3</v>
      </c>
      <c r="L4" s="1">
        <v>1</v>
      </c>
      <c r="M4" s="1">
        <v>11</v>
      </c>
      <c r="N4" s="1">
        <f t="shared" si="0"/>
        <v>14.995000000000001</v>
      </c>
    </row>
    <row r="5" spans="1:14" x14ac:dyDescent="0.2">
      <c r="A5">
        <v>1903</v>
      </c>
      <c r="B5" s="1">
        <v>2</v>
      </c>
      <c r="C5" s="1">
        <v>5</v>
      </c>
      <c r="D5" s="1">
        <v>-1E-3</v>
      </c>
      <c r="E5" s="1">
        <v>-1E-3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-9.8999999999999999E-4</v>
      </c>
      <c r="L5" s="1">
        <v>-9.8999999999999999E-4</v>
      </c>
      <c r="M5" s="1">
        <v>-9.8999999999999999E-4</v>
      </c>
      <c r="N5" s="1">
        <f t="shared" si="0"/>
        <v>6.9950299999999999</v>
      </c>
    </row>
    <row r="6" spans="1:14" x14ac:dyDescent="0.2">
      <c r="A6">
        <v>1904</v>
      </c>
      <c r="B6" s="1">
        <v>-9.8999999999999999E-4</v>
      </c>
      <c r="C6" s="1">
        <v>2.5</v>
      </c>
      <c r="D6" s="1">
        <v>4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-1E-3</v>
      </c>
      <c r="L6" s="1">
        <v>-1E-3</v>
      </c>
      <c r="M6" s="1">
        <v>6.5</v>
      </c>
      <c r="N6" s="1">
        <f t="shared" si="0"/>
        <v>14.997010000000001</v>
      </c>
    </row>
    <row r="7" spans="1:14" x14ac:dyDescent="0.2">
      <c r="A7">
        <v>1905</v>
      </c>
      <c r="B7" s="1">
        <v>7</v>
      </c>
      <c r="C7" s="1">
        <v>3.5</v>
      </c>
      <c r="D7" s="1">
        <v>3</v>
      </c>
      <c r="E7" s="1">
        <v>-1E-3</v>
      </c>
      <c r="F7" s="1">
        <v>-1E-3</v>
      </c>
      <c r="G7" s="1">
        <v>0</v>
      </c>
      <c r="H7" s="1">
        <v>0</v>
      </c>
      <c r="I7" s="1">
        <v>0</v>
      </c>
      <c r="J7" s="1">
        <v>0</v>
      </c>
      <c r="K7" s="1">
        <v>1.8</v>
      </c>
      <c r="L7" s="1">
        <v>11</v>
      </c>
      <c r="M7" s="1">
        <v>-1E-3</v>
      </c>
      <c r="N7" s="1">
        <f t="shared" si="0"/>
        <v>26.297000000000001</v>
      </c>
    </row>
    <row r="8" spans="1:14" x14ac:dyDescent="0.2">
      <c r="A8">
        <v>1906</v>
      </c>
      <c r="B8" s="1">
        <v>7</v>
      </c>
      <c r="C8" s="1">
        <v>1.2</v>
      </c>
      <c r="D8" s="1">
        <v>7.5</v>
      </c>
      <c r="E8" s="1">
        <v>0</v>
      </c>
      <c r="F8" s="1">
        <v>-1E-3</v>
      </c>
      <c r="G8" s="1">
        <v>0</v>
      </c>
      <c r="H8" s="1">
        <v>0</v>
      </c>
      <c r="I8" s="1">
        <v>0</v>
      </c>
      <c r="J8" s="1">
        <v>0</v>
      </c>
      <c r="K8" s="1">
        <v>0.5</v>
      </c>
      <c r="L8" s="1">
        <v>5.5</v>
      </c>
      <c r="M8" s="1">
        <v>4.5</v>
      </c>
      <c r="N8" s="1">
        <f t="shared" si="0"/>
        <v>26.198999999999998</v>
      </c>
    </row>
    <row r="9" spans="1:14" x14ac:dyDescent="0.2">
      <c r="A9">
        <v>1907</v>
      </c>
      <c r="B9" s="1">
        <v>-9.8999999999999999E-4</v>
      </c>
      <c r="C9" s="1">
        <v>6.8</v>
      </c>
      <c r="D9" s="1">
        <v>5.5</v>
      </c>
      <c r="E9" s="1">
        <v>2</v>
      </c>
      <c r="F9" s="1">
        <v>-1E-3</v>
      </c>
      <c r="G9" s="1">
        <v>0</v>
      </c>
      <c r="H9" s="1">
        <v>0</v>
      </c>
      <c r="I9" s="1">
        <v>0</v>
      </c>
      <c r="J9" s="1">
        <v>0</v>
      </c>
      <c r="K9" s="1">
        <v>-1E-3</v>
      </c>
      <c r="L9" s="1">
        <v>-1E-3</v>
      </c>
      <c r="M9" s="1">
        <v>5.8</v>
      </c>
      <c r="N9" s="1">
        <f t="shared" si="0"/>
        <v>20.09601</v>
      </c>
    </row>
    <row r="10" spans="1:14" x14ac:dyDescent="0.2">
      <c r="A10">
        <v>1908</v>
      </c>
      <c r="B10" s="1">
        <v>-9.8999999999999999E-4</v>
      </c>
      <c r="C10" s="1">
        <v>7</v>
      </c>
      <c r="D10" s="1">
        <v>17.7</v>
      </c>
      <c r="E10" s="1">
        <v>4.5</v>
      </c>
      <c r="F10" s="1">
        <v>-1E-3</v>
      </c>
      <c r="G10" s="1">
        <v>0</v>
      </c>
      <c r="H10" s="1">
        <v>0</v>
      </c>
      <c r="I10" s="1">
        <v>0</v>
      </c>
      <c r="J10" s="1">
        <v>-1E-3</v>
      </c>
      <c r="K10" s="1">
        <v>0</v>
      </c>
      <c r="L10" s="1">
        <v>-9.8999999999999999E-4</v>
      </c>
      <c r="M10" s="1">
        <v>7.7</v>
      </c>
      <c r="N10" s="1">
        <f t="shared" si="0"/>
        <v>36.89602</v>
      </c>
    </row>
    <row r="11" spans="1:14" x14ac:dyDescent="0.2">
      <c r="A11">
        <v>1909</v>
      </c>
      <c r="B11" s="1">
        <v>7.8</v>
      </c>
      <c r="C11" s="1">
        <v>21.5</v>
      </c>
      <c r="D11" s="1">
        <v>0.4</v>
      </c>
      <c r="E11" s="1">
        <v>10</v>
      </c>
      <c r="F11" s="1">
        <v>2.5</v>
      </c>
      <c r="G11" s="1">
        <v>0</v>
      </c>
      <c r="H11" s="1">
        <v>0</v>
      </c>
      <c r="I11" s="1">
        <v>0</v>
      </c>
      <c r="J11" s="1">
        <v>0</v>
      </c>
      <c r="K11" s="1">
        <v>-1E-3</v>
      </c>
      <c r="L11" s="1">
        <v>7</v>
      </c>
      <c r="M11" s="1">
        <v>9</v>
      </c>
      <c r="N11" s="1">
        <f t="shared" si="0"/>
        <v>58.199000000000005</v>
      </c>
    </row>
    <row r="12" spans="1:14" x14ac:dyDescent="0.2">
      <c r="A12">
        <v>1910</v>
      </c>
      <c r="B12" s="1">
        <v>6.5</v>
      </c>
      <c r="C12" s="1">
        <v>4.5</v>
      </c>
      <c r="D12" s="1">
        <v>-1E-3</v>
      </c>
      <c r="E12" s="1">
        <v>2.2999999999999998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-1E-3</v>
      </c>
      <c r="L12" s="1">
        <v>5.5</v>
      </c>
      <c r="M12" s="1">
        <v>4.2</v>
      </c>
      <c r="N12" s="1">
        <f t="shared" si="0"/>
        <v>22.998000000000001</v>
      </c>
    </row>
    <row r="13" spans="1:14" x14ac:dyDescent="0.2">
      <c r="A13">
        <v>1911</v>
      </c>
      <c r="B13" s="1">
        <v>4.5</v>
      </c>
      <c r="C13" s="1">
        <v>2.5</v>
      </c>
      <c r="D13" s="1">
        <v>2.5</v>
      </c>
      <c r="E13" s="1">
        <v>5.7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-1E-3</v>
      </c>
      <c r="L13" s="1">
        <v>20.3</v>
      </c>
      <c r="M13" s="1">
        <v>11.5</v>
      </c>
      <c r="N13" s="1">
        <f t="shared" si="0"/>
        <v>46.999000000000002</v>
      </c>
    </row>
    <row r="14" spans="1:14" x14ac:dyDescent="0.2">
      <c r="A14">
        <v>1912</v>
      </c>
      <c r="B14" s="1">
        <v>2.5</v>
      </c>
      <c r="C14" s="1">
        <v>1</v>
      </c>
      <c r="D14" s="1">
        <v>1.5</v>
      </c>
      <c r="E14" s="1">
        <v>-1E-3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0.1</v>
      </c>
      <c r="M14" s="1">
        <v>3.7</v>
      </c>
      <c r="N14" s="1">
        <f t="shared" si="0"/>
        <v>8.7989999999999995</v>
      </c>
    </row>
    <row r="15" spans="1:14" x14ac:dyDescent="0.2">
      <c r="A15">
        <v>1913</v>
      </c>
      <c r="B15" s="1">
        <v>6.4</v>
      </c>
      <c r="C15" s="1">
        <v>4.2</v>
      </c>
      <c r="D15" s="1">
        <v>5.2</v>
      </c>
      <c r="E15" s="1">
        <v>3.3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2.1</v>
      </c>
      <c r="L15" s="1">
        <v>-1E-3</v>
      </c>
      <c r="M15" s="1">
        <v>-1E-3</v>
      </c>
      <c r="N15" s="1">
        <f t="shared" si="0"/>
        <v>21.198</v>
      </c>
    </row>
    <row r="16" spans="1:14" x14ac:dyDescent="0.2">
      <c r="A16">
        <v>1914</v>
      </c>
      <c r="B16" s="1">
        <v>8.6</v>
      </c>
      <c r="C16" s="1">
        <v>6.3</v>
      </c>
      <c r="D16" s="1">
        <v>4.5</v>
      </c>
      <c r="E16" s="1">
        <v>4.5</v>
      </c>
      <c r="F16" s="1">
        <v>-1E-3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2.1</v>
      </c>
      <c r="M16" s="1">
        <v>3.6</v>
      </c>
      <c r="N16" s="1">
        <f t="shared" si="0"/>
        <v>29.599</v>
      </c>
    </row>
    <row r="17" spans="1:14" x14ac:dyDescent="0.2">
      <c r="A17">
        <v>1915</v>
      </c>
      <c r="B17" s="1">
        <v>3.6</v>
      </c>
      <c r="C17" s="1">
        <v>5.3</v>
      </c>
      <c r="D17" s="1">
        <v>6</v>
      </c>
      <c r="E17" s="1">
        <v>0</v>
      </c>
      <c r="F17" s="1">
        <v>-1E-3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3</v>
      </c>
      <c r="M17" s="1">
        <v>6.5</v>
      </c>
      <c r="N17" s="1">
        <f t="shared" si="0"/>
        <v>24.399000000000001</v>
      </c>
    </row>
    <row r="18" spans="1:14" x14ac:dyDescent="0.2">
      <c r="A18">
        <v>1916</v>
      </c>
      <c r="B18" s="1">
        <v>24.2</v>
      </c>
      <c r="C18" s="1">
        <v>3.4</v>
      </c>
      <c r="D18" s="1">
        <v>9.8000000000000007</v>
      </c>
      <c r="E18" s="1">
        <v>0.4</v>
      </c>
      <c r="F18" s="1">
        <v>-1E-3</v>
      </c>
      <c r="G18" s="1">
        <v>0</v>
      </c>
      <c r="H18" s="1">
        <v>0</v>
      </c>
      <c r="I18" s="1">
        <v>0</v>
      </c>
      <c r="J18" s="1">
        <v>0</v>
      </c>
      <c r="K18" s="1">
        <v>3.5</v>
      </c>
      <c r="L18" s="1">
        <v>-1E-3</v>
      </c>
      <c r="M18" s="1">
        <v>8.1</v>
      </c>
      <c r="N18" s="1">
        <f t="shared" si="0"/>
        <v>49.398000000000003</v>
      </c>
    </row>
    <row r="19" spans="1:14" x14ac:dyDescent="0.2">
      <c r="A19">
        <v>1917</v>
      </c>
      <c r="B19" s="1">
        <v>18.7</v>
      </c>
      <c r="C19" s="1">
        <v>9.1999999999999993</v>
      </c>
      <c r="D19" s="1">
        <v>36</v>
      </c>
      <c r="E19" s="1">
        <v>-1E-3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1.8</v>
      </c>
      <c r="L19" s="1">
        <v>1</v>
      </c>
      <c r="M19" s="1">
        <v>6.4</v>
      </c>
      <c r="N19" s="1">
        <f t="shared" si="0"/>
        <v>73.099000000000004</v>
      </c>
    </row>
    <row r="20" spans="1:14" x14ac:dyDescent="0.2">
      <c r="A20">
        <v>1918</v>
      </c>
      <c r="B20" s="1">
        <v>5.9</v>
      </c>
      <c r="C20" s="1">
        <v>2.1</v>
      </c>
      <c r="D20" s="1">
        <v>9.3000000000000007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1.5</v>
      </c>
      <c r="L20" s="1">
        <v>-1E-3</v>
      </c>
      <c r="M20" s="1">
        <v>6.9</v>
      </c>
      <c r="N20" s="1">
        <f t="shared" si="0"/>
        <v>25.698999999999998</v>
      </c>
    </row>
    <row r="21" spans="1:14" x14ac:dyDescent="0.2">
      <c r="A21">
        <v>1919</v>
      </c>
      <c r="B21" s="1">
        <v>5.3</v>
      </c>
      <c r="C21" s="1">
        <v>19.899999999999999</v>
      </c>
      <c r="D21" s="1">
        <v>0.6</v>
      </c>
      <c r="E21" s="1">
        <v>0.4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3.8</v>
      </c>
      <c r="L21" s="1">
        <v>-9.8999999999999999E-4</v>
      </c>
      <c r="M21" s="1">
        <v>6</v>
      </c>
      <c r="N21" s="1">
        <f t="shared" si="0"/>
        <v>35.999009999999998</v>
      </c>
    </row>
    <row r="22" spans="1:14" x14ac:dyDescent="0.2">
      <c r="A22">
        <v>1920</v>
      </c>
      <c r="B22" s="1">
        <v>19.7</v>
      </c>
      <c r="C22" s="1">
        <v>7.6</v>
      </c>
      <c r="D22" s="1">
        <v>15.5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-9.8999999999999999E-4</v>
      </c>
      <c r="M22" s="1">
        <v>7.5</v>
      </c>
      <c r="N22" s="1">
        <f t="shared" si="0"/>
        <v>51.299009999999996</v>
      </c>
    </row>
    <row r="23" spans="1:14" x14ac:dyDescent="0.2">
      <c r="A23">
        <v>1921</v>
      </c>
      <c r="B23" s="1">
        <v>3</v>
      </c>
      <c r="C23" s="1">
        <v>0</v>
      </c>
      <c r="D23" s="1">
        <v>0.2</v>
      </c>
      <c r="E23" s="1">
        <v>-1E-3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12.9</v>
      </c>
      <c r="M23" s="1">
        <v>5</v>
      </c>
      <c r="N23" s="1">
        <f t="shared" si="0"/>
        <v>21.099</v>
      </c>
    </row>
    <row r="24" spans="1:14" x14ac:dyDescent="0.2">
      <c r="A24">
        <v>1922</v>
      </c>
      <c r="B24" s="1">
        <v>15.1</v>
      </c>
      <c r="C24" s="1">
        <v>20.6</v>
      </c>
      <c r="D24" s="1">
        <v>3.7</v>
      </c>
      <c r="E24" s="1">
        <v>1.5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-1E-3</v>
      </c>
      <c r="L24" s="1">
        <v>-1E-3</v>
      </c>
      <c r="M24" s="1">
        <v>2</v>
      </c>
      <c r="N24" s="1">
        <f t="shared" si="0"/>
        <v>42.89800000000001</v>
      </c>
    </row>
    <row r="25" spans="1:14" x14ac:dyDescent="0.2">
      <c r="A25">
        <v>1923</v>
      </c>
      <c r="B25" s="1">
        <v>14.2</v>
      </c>
      <c r="C25" s="1">
        <v>5.8</v>
      </c>
      <c r="D25" s="1">
        <v>2.9</v>
      </c>
      <c r="E25" s="1">
        <v>5.6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-1E-3</v>
      </c>
      <c r="L25" s="1">
        <v>3.8</v>
      </c>
      <c r="M25" s="1">
        <v>0.6</v>
      </c>
      <c r="N25" s="1">
        <f t="shared" si="0"/>
        <v>32.899000000000001</v>
      </c>
    </row>
    <row r="26" spans="1:14" x14ac:dyDescent="0.2">
      <c r="A26">
        <v>1924</v>
      </c>
      <c r="B26" s="1">
        <v>1.4</v>
      </c>
      <c r="C26" s="1">
        <v>3.5</v>
      </c>
      <c r="D26" s="1">
        <v>10</v>
      </c>
      <c r="E26" s="1">
        <v>4.0999999999999996</v>
      </c>
      <c r="F26" s="1">
        <v>-1E-3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5.5</v>
      </c>
      <c r="M26" s="1">
        <v>6</v>
      </c>
      <c r="N26" s="1">
        <f t="shared" si="0"/>
        <v>30.498999999999999</v>
      </c>
    </row>
    <row r="27" spans="1:14" x14ac:dyDescent="0.2">
      <c r="A27">
        <v>1925</v>
      </c>
      <c r="B27" s="1">
        <v>5</v>
      </c>
      <c r="C27" s="1">
        <v>4.8</v>
      </c>
      <c r="D27" s="1">
        <v>0</v>
      </c>
      <c r="E27" s="1">
        <v>1.8</v>
      </c>
      <c r="F27" s="1">
        <v>0.2</v>
      </c>
      <c r="G27" s="1">
        <v>0</v>
      </c>
      <c r="H27" s="1">
        <v>0</v>
      </c>
      <c r="I27" s="1">
        <v>0</v>
      </c>
      <c r="J27" s="1">
        <v>0</v>
      </c>
      <c r="K27" s="1">
        <v>0.2</v>
      </c>
      <c r="L27" s="1">
        <v>1.2</v>
      </c>
      <c r="M27" s="1">
        <v>2.4</v>
      </c>
      <c r="N27" s="1">
        <f t="shared" si="0"/>
        <v>15.6</v>
      </c>
    </row>
    <row r="28" spans="1:14" x14ac:dyDescent="0.2">
      <c r="A28">
        <v>1926</v>
      </c>
      <c r="B28" s="1">
        <v>10.4</v>
      </c>
      <c r="C28" s="1">
        <v>6.8</v>
      </c>
      <c r="D28" s="1">
        <v>5.6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1.5</v>
      </c>
      <c r="M28" s="1">
        <v>9.5</v>
      </c>
      <c r="N28" s="1">
        <f t="shared" si="0"/>
        <v>35.799999999999997</v>
      </c>
    </row>
    <row r="29" spans="1:14" x14ac:dyDescent="0.2">
      <c r="A29">
        <v>1927</v>
      </c>
      <c r="B29" s="1">
        <v>8.6</v>
      </c>
      <c r="C29" s="1">
        <v>4</v>
      </c>
      <c r="D29" s="1">
        <v>6.4</v>
      </c>
      <c r="E29" s="1">
        <v>-1E-3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15</v>
      </c>
      <c r="M29" s="1">
        <v>25.5</v>
      </c>
      <c r="N29" s="1">
        <f t="shared" si="0"/>
        <v>59.498999999999995</v>
      </c>
    </row>
    <row r="30" spans="1:14" x14ac:dyDescent="0.2">
      <c r="A30">
        <v>1928</v>
      </c>
      <c r="B30" s="1">
        <v>4.8</v>
      </c>
      <c r="C30" s="1">
        <v>6.2</v>
      </c>
      <c r="D30" s="1">
        <v>2.5</v>
      </c>
      <c r="E30" s="1">
        <v>15.6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-1E-3</v>
      </c>
      <c r="M30" s="1">
        <v>7</v>
      </c>
      <c r="N30" s="1">
        <f t="shared" si="0"/>
        <v>36.099000000000004</v>
      </c>
    </row>
    <row r="31" spans="1:14" x14ac:dyDescent="0.2">
      <c r="A31">
        <v>1929</v>
      </c>
      <c r="B31" s="1">
        <v>17.600000000000001</v>
      </c>
      <c r="C31" s="1">
        <v>11.4</v>
      </c>
      <c r="D31" s="1">
        <v>8.1999999999999993</v>
      </c>
      <c r="E31" s="1">
        <v>6.2</v>
      </c>
      <c r="F31" s="1">
        <v>0.9</v>
      </c>
      <c r="G31" s="1">
        <v>0</v>
      </c>
      <c r="H31" s="1">
        <v>0</v>
      </c>
      <c r="I31" s="1">
        <v>0</v>
      </c>
      <c r="J31" s="1">
        <v>0</v>
      </c>
      <c r="K31" s="1">
        <v>1.4</v>
      </c>
      <c r="L31" s="1">
        <v>7.1</v>
      </c>
      <c r="M31" s="1">
        <v>6.1</v>
      </c>
      <c r="N31" s="1">
        <f t="shared" si="0"/>
        <v>58.900000000000006</v>
      </c>
    </row>
    <row r="32" spans="1:14" x14ac:dyDescent="0.2">
      <c r="A32">
        <v>1930</v>
      </c>
      <c r="B32" s="1">
        <v>13.6</v>
      </c>
      <c r="C32" s="1">
        <v>8.8000000000000007</v>
      </c>
      <c r="D32" s="1">
        <v>7.9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0.2</v>
      </c>
      <c r="L32" s="1">
        <v>8</v>
      </c>
      <c r="M32" s="1">
        <v>1.5</v>
      </c>
      <c r="N32" s="1">
        <f t="shared" si="0"/>
        <v>40</v>
      </c>
    </row>
    <row r="33" spans="1:14" x14ac:dyDescent="0.2">
      <c r="A33">
        <v>1931</v>
      </c>
      <c r="B33" s="1">
        <v>1.6</v>
      </c>
      <c r="C33" s="1">
        <v>13.2</v>
      </c>
      <c r="D33" s="1">
        <v>3</v>
      </c>
      <c r="E33" s="1">
        <v>-1E-3</v>
      </c>
      <c r="F33" s="1">
        <v>-1E-3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1.3</v>
      </c>
      <c r="M33" s="1">
        <v>2.7</v>
      </c>
      <c r="N33" s="1">
        <f t="shared" si="0"/>
        <v>21.797999999999995</v>
      </c>
    </row>
    <row r="34" spans="1:14" x14ac:dyDescent="0.2">
      <c r="A34">
        <v>1932</v>
      </c>
      <c r="B34" s="1">
        <v>15</v>
      </c>
      <c r="C34" s="1">
        <v>4.5999999999999996</v>
      </c>
      <c r="D34" s="1">
        <v>9.6</v>
      </c>
      <c r="E34" s="1">
        <v>6.8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2.5</v>
      </c>
      <c r="L34" s="1">
        <v>2.6</v>
      </c>
      <c r="M34" s="1">
        <v>2.8</v>
      </c>
      <c r="N34" s="1">
        <f t="shared" ref="N34:N65" si="1">SUM(B34:M34)</f>
        <v>43.9</v>
      </c>
    </row>
    <row r="35" spans="1:14" x14ac:dyDescent="0.2">
      <c r="A35">
        <v>1933</v>
      </c>
      <c r="B35" s="1">
        <v>8.6</v>
      </c>
      <c r="C35" s="1">
        <v>8.1999999999999993</v>
      </c>
      <c r="D35" s="1">
        <v>3.8</v>
      </c>
      <c r="E35" s="1">
        <v>0.2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0.2</v>
      </c>
      <c r="L35" s="1">
        <v>10.5</v>
      </c>
      <c r="M35" s="1">
        <v>5.7</v>
      </c>
      <c r="N35" s="1">
        <f t="shared" si="1"/>
        <v>37.199999999999996</v>
      </c>
    </row>
    <row r="36" spans="1:14" x14ac:dyDescent="0.2">
      <c r="A36">
        <v>1934</v>
      </c>
      <c r="B36" s="1">
        <v>5.5</v>
      </c>
      <c r="C36" s="1">
        <v>2.2999999999999998</v>
      </c>
      <c r="D36" s="1">
        <v>7.6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3</v>
      </c>
      <c r="M36" s="1">
        <v>14.8</v>
      </c>
      <c r="N36" s="1">
        <f t="shared" si="1"/>
        <v>33.200000000000003</v>
      </c>
    </row>
    <row r="37" spans="1:14" x14ac:dyDescent="0.2">
      <c r="A37">
        <v>1935</v>
      </c>
      <c r="B37" s="1">
        <v>13.5</v>
      </c>
      <c r="C37" s="1">
        <v>4</v>
      </c>
      <c r="D37" s="1">
        <v>4.5999999999999996</v>
      </c>
      <c r="E37" s="1">
        <v>4.2</v>
      </c>
      <c r="F37" s="1">
        <v>2.8</v>
      </c>
      <c r="G37" s="1">
        <v>0</v>
      </c>
      <c r="H37" s="1">
        <v>0</v>
      </c>
      <c r="I37" s="1">
        <v>0</v>
      </c>
      <c r="J37" s="1">
        <v>0</v>
      </c>
      <c r="K37" s="1">
        <v>-1E-3</v>
      </c>
      <c r="L37" s="1">
        <v>5.4</v>
      </c>
      <c r="M37" s="1">
        <v>10.4</v>
      </c>
      <c r="N37" s="1">
        <f t="shared" si="1"/>
        <v>44.899000000000001</v>
      </c>
    </row>
    <row r="38" spans="1:14" x14ac:dyDescent="0.2">
      <c r="A38">
        <v>1936</v>
      </c>
      <c r="B38" s="1">
        <v>14.5</v>
      </c>
      <c r="C38" s="1">
        <v>15.5</v>
      </c>
      <c r="D38" s="1">
        <v>12.3</v>
      </c>
      <c r="E38" s="1">
        <v>5.5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6.8</v>
      </c>
      <c r="L38" s="1">
        <v>11.6</v>
      </c>
      <c r="M38" s="1">
        <v>19</v>
      </c>
      <c r="N38" s="8">
        <f t="shared" si="1"/>
        <v>85.199999999999989</v>
      </c>
    </row>
    <row r="39" spans="1:14" x14ac:dyDescent="0.2">
      <c r="A39">
        <v>1937</v>
      </c>
      <c r="B39" s="1">
        <v>16.8</v>
      </c>
      <c r="C39" s="1">
        <v>18.8</v>
      </c>
      <c r="D39" s="1">
        <v>4.5</v>
      </c>
      <c r="E39" s="1">
        <v>7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-1E-3</v>
      </c>
      <c r="L39" s="1">
        <v>1.8</v>
      </c>
      <c r="M39" s="1">
        <v>5</v>
      </c>
      <c r="N39" s="1">
        <f t="shared" si="1"/>
        <v>53.899000000000001</v>
      </c>
    </row>
    <row r="40" spans="1:14" x14ac:dyDescent="0.2">
      <c r="A40">
        <v>1938</v>
      </c>
      <c r="B40" s="1">
        <v>8.1</v>
      </c>
      <c r="C40" s="1">
        <v>8.3000000000000007</v>
      </c>
      <c r="D40" s="1">
        <v>11.5</v>
      </c>
      <c r="E40" s="1">
        <v>0</v>
      </c>
      <c r="F40" s="1">
        <v>3.3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8.4</v>
      </c>
      <c r="M40" s="1">
        <v>9.8000000000000007</v>
      </c>
      <c r="N40" s="1">
        <f t="shared" si="1"/>
        <v>49.400000000000006</v>
      </c>
    </row>
    <row r="41" spans="1:14" x14ac:dyDescent="0.2">
      <c r="A41">
        <v>1939</v>
      </c>
      <c r="B41" s="1">
        <v>8.5</v>
      </c>
      <c r="C41" s="1">
        <v>19.5</v>
      </c>
      <c r="D41" s="1">
        <v>4.8</v>
      </c>
      <c r="E41" s="1">
        <v>5.4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0.5</v>
      </c>
      <c r="L41" s="1">
        <v>-1E-3</v>
      </c>
      <c r="M41" s="1">
        <v>0.6</v>
      </c>
      <c r="N41" s="1">
        <f t="shared" si="1"/>
        <v>39.298999999999999</v>
      </c>
    </row>
    <row r="42" spans="1:14" x14ac:dyDescent="0.2">
      <c r="A42">
        <v>1940</v>
      </c>
      <c r="B42" s="1">
        <v>3.3</v>
      </c>
      <c r="C42" s="1">
        <v>6.8</v>
      </c>
      <c r="D42" s="1">
        <v>14.2</v>
      </c>
      <c r="E42" s="1">
        <v>0.3</v>
      </c>
      <c r="F42" s="1">
        <v>-1E-3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26.9</v>
      </c>
      <c r="M42" s="1">
        <v>6.5</v>
      </c>
      <c r="N42" s="1">
        <f t="shared" si="1"/>
        <v>57.998999999999995</v>
      </c>
    </row>
    <row r="43" spans="1:14" x14ac:dyDescent="0.2">
      <c r="A43">
        <v>1941</v>
      </c>
      <c r="B43" s="1">
        <v>5.5</v>
      </c>
      <c r="C43" s="1">
        <v>8.1999999999999993</v>
      </c>
      <c r="D43" s="1">
        <v>6.8</v>
      </c>
      <c r="E43" s="1">
        <v>0.1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0.4</v>
      </c>
      <c r="L43" s="1">
        <v>-1E-3</v>
      </c>
      <c r="M43" s="1">
        <v>8</v>
      </c>
      <c r="N43" s="1">
        <f t="shared" si="1"/>
        <v>28.998999999999999</v>
      </c>
    </row>
    <row r="44" spans="1:14" x14ac:dyDescent="0.2">
      <c r="A44">
        <v>1942</v>
      </c>
      <c r="B44" s="1">
        <v>0.3</v>
      </c>
      <c r="C44" s="1">
        <v>3.2</v>
      </c>
      <c r="D44" s="1">
        <v>11.1</v>
      </c>
      <c r="E44" s="1">
        <v>3.6</v>
      </c>
      <c r="F44" s="1">
        <v>-1E-3</v>
      </c>
      <c r="G44" s="1">
        <v>0</v>
      </c>
      <c r="H44" s="1">
        <v>0</v>
      </c>
      <c r="I44" s="1">
        <v>0</v>
      </c>
      <c r="J44" s="1">
        <v>1.6</v>
      </c>
      <c r="K44" s="1">
        <v>1.8</v>
      </c>
      <c r="L44" s="1">
        <v>0.4</v>
      </c>
      <c r="M44" s="1">
        <v>13.4</v>
      </c>
      <c r="N44" s="1">
        <f t="shared" si="1"/>
        <v>35.399000000000001</v>
      </c>
    </row>
    <row r="45" spans="1:14" x14ac:dyDescent="0.2">
      <c r="A45">
        <v>1943</v>
      </c>
      <c r="B45" s="1">
        <v>9</v>
      </c>
      <c r="C45" s="1">
        <v>6.7</v>
      </c>
      <c r="D45" s="1">
        <v>14.3</v>
      </c>
      <c r="E45" s="1">
        <v>0.4</v>
      </c>
      <c r="F45" s="1">
        <v>-1E-3</v>
      </c>
      <c r="G45" s="1">
        <v>0</v>
      </c>
      <c r="H45" s="1">
        <v>0</v>
      </c>
      <c r="I45" s="1">
        <v>0</v>
      </c>
      <c r="J45" s="1">
        <v>0</v>
      </c>
      <c r="K45" s="1">
        <v>-1E-3</v>
      </c>
      <c r="L45" s="1">
        <v>14.4</v>
      </c>
      <c r="M45" s="1">
        <v>0.2</v>
      </c>
      <c r="N45" s="1">
        <f t="shared" si="1"/>
        <v>44.997999999999998</v>
      </c>
    </row>
    <row r="46" spans="1:14" x14ac:dyDescent="0.2">
      <c r="A46">
        <v>1944</v>
      </c>
      <c r="B46" s="1">
        <v>0.8</v>
      </c>
      <c r="C46" s="1">
        <v>8.9</v>
      </c>
      <c r="D46" s="1">
        <v>12</v>
      </c>
      <c r="E46" s="1">
        <v>-1E-3</v>
      </c>
      <c r="F46" s="1">
        <v>-1E-3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4.2</v>
      </c>
      <c r="M46" s="1">
        <v>8.8000000000000007</v>
      </c>
      <c r="N46" s="1">
        <f t="shared" si="1"/>
        <v>34.698</v>
      </c>
    </row>
    <row r="47" spans="1:14" x14ac:dyDescent="0.2">
      <c r="A47">
        <v>1945</v>
      </c>
      <c r="B47" s="1">
        <v>10</v>
      </c>
      <c r="C47" s="1">
        <v>14.5</v>
      </c>
      <c r="D47" s="1">
        <v>5.7</v>
      </c>
      <c r="E47" s="1">
        <v>3.7</v>
      </c>
      <c r="F47" s="1">
        <v>0.3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3.8</v>
      </c>
      <c r="M47" s="1">
        <v>18</v>
      </c>
      <c r="N47" s="1">
        <f t="shared" si="1"/>
        <v>55.999999999999993</v>
      </c>
    </row>
    <row r="48" spans="1:14" x14ac:dyDescent="0.2">
      <c r="A48">
        <v>1946</v>
      </c>
      <c r="B48" s="1">
        <v>5.4</v>
      </c>
      <c r="C48" s="1">
        <v>12.7</v>
      </c>
      <c r="D48" s="1">
        <v>2.6</v>
      </c>
      <c r="E48" s="1">
        <v>0.3</v>
      </c>
      <c r="F48" s="1">
        <v>0.3</v>
      </c>
      <c r="G48" s="1">
        <v>0</v>
      </c>
      <c r="H48" s="1">
        <v>0</v>
      </c>
      <c r="I48" s="1">
        <v>0</v>
      </c>
      <c r="J48" s="1">
        <v>0</v>
      </c>
      <c r="K48" s="1">
        <v>-1E-3</v>
      </c>
      <c r="L48" s="1">
        <v>9.4</v>
      </c>
      <c r="M48" s="1">
        <v>7.1</v>
      </c>
      <c r="N48" s="1">
        <f t="shared" si="1"/>
        <v>37.799000000000007</v>
      </c>
    </row>
    <row r="49" spans="1:14" x14ac:dyDescent="0.2">
      <c r="A49">
        <v>1947</v>
      </c>
      <c r="B49" s="1">
        <v>2.5</v>
      </c>
      <c r="C49" s="1">
        <v>1.8</v>
      </c>
      <c r="D49" s="1">
        <v>3.9</v>
      </c>
      <c r="E49" s="1">
        <v>4.3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25</v>
      </c>
      <c r="M49" s="1">
        <v>1.9</v>
      </c>
      <c r="N49" s="1">
        <f t="shared" si="1"/>
        <v>39.4</v>
      </c>
    </row>
    <row r="50" spans="1:14" x14ac:dyDescent="0.2">
      <c r="A50">
        <v>1948</v>
      </c>
      <c r="B50" s="1">
        <v>2.2000000000000002</v>
      </c>
      <c r="C50" s="1">
        <v>9.1999999999999993</v>
      </c>
      <c r="D50" s="1">
        <v>8.4</v>
      </c>
      <c r="E50" s="1">
        <v>-1E-3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-1E-3</v>
      </c>
      <c r="L50" s="1">
        <v>11.3</v>
      </c>
      <c r="M50" s="1">
        <v>3.3</v>
      </c>
      <c r="N50" s="1">
        <f t="shared" si="1"/>
        <v>34.397999999999996</v>
      </c>
    </row>
    <row r="51" spans="1:14" x14ac:dyDescent="0.2">
      <c r="A51">
        <v>1949</v>
      </c>
      <c r="B51" s="1">
        <v>11.9</v>
      </c>
      <c r="C51" s="1">
        <v>4.5999999999999996</v>
      </c>
      <c r="D51" s="1">
        <v>3.5</v>
      </c>
      <c r="E51" s="1">
        <v>0.3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-1E-3</v>
      </c>
      <c r="L51" s="1">
        <v>4.5999999999999996</v>
      </c>
      <c r="M51" s="1">
        <v>2.8</v>
      </c>
      <c r="N51" s="1">
        <f t="shared" si="1"/>
        <v>27.699000000000002</v>
      </c>
    </row>
    <row r="52" spans="1:14" x14ac:dyDescent="0.2">
      <c r="A52">
        <v>1950</v>
      </c>
      <c r="B52" s="1">
        <v>17</v>
      </c>
      <c r="C52" s="1">
        <v>2.2999999999999998</v>
      </c>
      <c r="D52" s="1">
        <v>10.7</v>
      </c>
      <c r="E52" s="1">
        <v>11.1</v>
      </c>
      <c r="F52" s="1">
        <v>-1E-3</v>
      </c>
      <c r="G52" s="1">
        <v>0</v>
      </c>
      <c r="H52" s="1">
        <v>0</v>
      </c>
      <c r="I52" s="1">
        <v>0</v>
      </c>
      <c r="J52" s="1">
        <v>0</v>
      </c>
      <c r="K52" s="1">
        <v>-1E-3</v>
      </c>
      <c r="L52" s="1">
        <v>8.4</v>
      </c>
      <c r="M52" s="1">
        <v>21.8</v>
      </c>
      <c r="N52" s="1">
        <f t="shared" si="1"/>
        <v>71.298000000000002</v>
      </c>
    </row>
    <row r="53" spans="1:14" x14ac:dyDescent="0.2">
      <c r="A53">
        <v>1951</v>
      </c>
      <c r="B53" s="1">
        <v>5.5</v>
      </c>
      <c r="C53" s="1">
        <v>15.6</v>
      </c>
      <c r="D53" s="1">
        <v>28.1</v>
      </c>
      <c r="E53" s="1">
        <v>2.6</v>
      </c>
      <c r="F53" s="1">
        <v>-1E-3</v>
      </c>
      <c r="G53" s="1">
        <v>0</v>
      </c>
      <c r="H53" s="1">
        <v>0</v>
      </c>
      <c r="I53" s="1">
        <v>0</v>
      </c>
      <c r="J53" s="1">
        <v>0</v>
      </c>
      <c r="K53" s="1">
        <v>3.2</v>
      </c>
      <c r="L53" s="1">
        <v>3.9</v>
      </c>
      <c r="M53" s="1">
        <v>14</v>
      </c>
      <c r="N53" s="1">
        <f t="shared" si="1"/>
        <v>72.899000000000001</v>
      </c>
    </row>
    <row r="54" spans="1:14" x14ac:dyDescent="0.2">
      <c r="A54">
        <v>1952</v>
      </c>
      <c r="B54" s="1">
        <v>11.2</v>
      </c>
      <c r="C54" s="1">
        <v>8.5</v>
      </c>
      <c r="D54" s="1">
        <v>15.7</v>
      </c>
      <c r="E54" s="1">
        <v>-1E-3</v>
      </c>
      <c r="F54" s="1">
        <v>-1E-3</v>
      </c>
      <c r="G54" s="1">
        <v>0</v>
      </c>
      <c r="H54" s="1">
        <v>0</v>
      </c>
      <c r="I54" s="1">
        <v>0</v>
      </c>
      <c r="J54" s="1">
        <v>0</v>
      </c>
      <c r="K54" s="1">
        <v>0.2</v>
      </c>
      <c r="L54" s="1">
        <v>5.6</v>
      </c>
      <c r="M54" s="1">
        <v>1</v>
      </c>
      <c r="N54" s="1">
        <f t="shared" si="1"/>
        <v>42.198000000000008</v>
      </c>
    </row>
    <row r="55" spans="1:14" x14ac:dyDescent="0.2">
      <c r="A55">
        <v>1953</v>
      </c>
      <c r="B55" s="1">
        <v>9.6999999999999993</v>
      </c>
      <c r="C55" s="1">
        <v>16.5</v>
      </c>
      <c r="D55" s="1">
        <v>6.9</v>
      </c>
      <c r="E55" s="1">
        <v>9.4</v>
      </c>
      <c r="F55" s="1">
        <v>-1E-3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0.3</v>
      </c>
      <c r="M55" s="1">
        <v>14.4</v>
      </c>
      <c r="N55" s="1">
        <f t="shared" si="1"/>
        <v>57.198999999999998</v>
      </c>
    </row>
    <row r="56" spans="1:14" x14ac:dyDescent="0.2">
      <c r="A56">
        <v>1954</v>
      </c>
      <c r="B56" s="1">
        <v>7.8</v>
      </c>
      <c r="C56" s="1">
        <v>1.8</v>
      </c>
      <c r="D56" s="1">
        <v>11.8</v>
      </c>
      <c r="E56" s="1">
        <v>0.4</v>
      </c>
      <c r="F56" s="1">
        <v>1.2</v>
      </c>
      <c r="G56" s="1">
        <v>0</v>
      </c>
      <c r="H56" s="1">
        <v>0</v>
      </c>
      <c r="I56" s="1">
        <v>0</v>
      </c>
      <c r="J56" s="1">
        <v>0</v>
      </c>
      <c r="K56" s="1">
        <v>-1E-3</v>
      </c>
      <c r="L56" s="1">
        <v>3.2</v>
      </c>
      <c r="M56" s="1">
        <v>2.2999999999999998</v>
      </c>
      <c r="N56" s="1">
        <f t="shared" si="1"/>
        <v>28.498999999999995</v>
      </c>
    </row>
    <row r="57" spans="1:14" x14ac:dyDescent="0.2">
      <c r="A57">
        <v>1955</v>
      </c>
      <c r="B57" s="1">
        <v>6.6</v>
      </c>
      <c r="C57" s="1">
        <v>10.8</v>
      </c>
      <c r="D57" s="1">
        <v>5.6</v>
      </c>
      <c r="E57" s="1">
        <v>-1E-3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0.1</v>
      </c>
      <c r="L57" s="1">
        <v>8.4</v>
      </c>
      <c r="M57" s="1">
        <v>14.1</v>
      </c>
      <c r="N57" s="1">
        <f t="shared" si="1"/>
        <v>45.599000000000004</v>
      </c>
    </row>
    <row r="58" spans="1:14" x14ac:dyDescent="0.2">
      <c r="A58">
        <v>1956</v>
      </c>
      <c r="B58" s="1">
        <v>9.8000000000000007</v>
      </c>
      <c r="C58" s="1">
        <v>4.9000000000000004</v>
      </c>
      <c r="D58" s="1">
        <v>11.2</v>
      </c>
      <c r="E58" s="1">
        <v>4.3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7.1</v>
      </c>
      <c r="M58" s="1">
        <v>3.4</v>
      </c>
      <c r="N58" s="1">
        <f t="shared" si="1"/>
        <v>40.699999999999996</v>
      </c>
    </row>
    <row r="59" spans="1:14" x14ac:dyDescent="0.2">
      <c r="A59">
        <v>1957</v>
      </c>
      <c r="B59" s="1">
        <v>3.8</v>
      </c>
      <c r="C59" s="1">
        <v>10.199999999999999</v>
      </c>
      <c r="D59" s="1">
        <v>12.3</v>
      </c>
      <c r="E59" s="1">
        <v>5.0999999999999996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-1E-3</v>
      </c>
      <c r="L59" s="1">
        <v>5.6</v>
      </c>
      <c r="M59" s="1">
        <v>3.7</v>
      </c>
      <c r="N59" s="1">
        <f t="shared" si="1"/>
        <v>40.698999999999998</v>
      </c>
    </row>
    <row r="60" spans="1:14" x14ac:dyDescent="0.2">
      <c r="A60">
        <v>1958</v>
      </c>
      <c r="B60" s="1">
        <v>6.1</v>
      </c>
      <c r="C60" s="1">
        <v>1.8</v>
      </c>
      <c r="D60" s="1">
        <v>7</v>
      </c>
      <c r="E60" s="1">
        <v>0.6</v>
      </c>
      <c r="F60" s="1">
        <v>0</v>
      </c>
      <c r="G60" s="1">
        <v>0</v>
      </c>
      <c r="H60" s="1">
        <v>0</v>
      </c>
      <c r="I60" s="1">
        <v>0</v>
      </c>
      <c r="J60" s="1">
        <v>-1E-3</v>
      </c>
      <c r="K60" s="1">
        <v>-1E-3</v>
      </c>
      <c r="L60" s="1">
        <v>0.5</v>
      </c>
      <c r="M60" s="1">
        <v>1.6</v>
      </c>
      <c r="N60" s="1">
        <f t="shared" si="1"/>
        <v>17.597999999999999</v>
      </c>
    </row>
    <row r="61" spans="1:14" x14ac:dyDescent="0.2">
      <c r="A61">
        <v>1959</v>
      </c>
      <c r="B61" s="1">
        <v>2</v>
      </c>
      <c r="C61" s="1">
        <v>8.6999999999999993</v>
      </c>
      <c r="D61" s="1">
        <v>0.8</v>
      </c>
      <c r="E61" s="1">
        <v>0.5</v>
      </c>
      <c r="F61" s="1">
        <v>-1E-3</v>
      </c>
      <c r="G61" s="1">
        <v>0</v>
      </c>
      <c r="H61" s="1">
        <v>0</v>
      </c>
      <c r="I61" s="1">
        <v>0</v>
      </c>
      <c r="J61" s="1">
        <v>0</v>
      </c>
      <c r="K61" s="1">
        <v>4.0999999999999996</v>
      </c>
      <c r="L61" s="1">
        <v>2.9</v>
      </c>
      <c r="M61" s="1">
        <v>3.1</v>
      </c>
      <c r="N61" s="1">
        <f t="shared" si="1"/>
        <v>22.099</v>
      </c>
    </row>
    <row r="62" spans="1:14" x14ac:dyDescent="0.2">
      <c r="A62">
        <v>1960</v>
      </c>
      <c r="B62" s="1">
        <v>10.8</v>
      </c>
      <c r="C62" s="1">
        <v>1</v>
      </c>
      <c r="D62" s="1">
        <v>4.4000000000000004</v>
      </c>
      <c r="E62" s="1">
        <v>-1E-3</v>
      </c>
      <c r="F62" s="1">
        <v>-1E-3</v>
      </c>
      <c r="G62" s="1">
        <v>0</v>
      </c>
      <c r="H62" s="1">
        <v>0</v>
      </c>
      <c r="I62" s="1">
        <v>0</v>
      </c>
      <c r="J62" s="1">
        <v>0</v>
      </c>
      <c r="K62" s="1">
        <v>-1E-3</v>
      </c>
      <c r="L62" s="1">
        <v>3.2</v>
      </c>
      <c r="M62" s="1">
        <v>1</v>
      </c>
      <c r="N62" s="1">
        <f t="shared" si="1"/>
        <v>20.396999999999998</v>
      </c>
    </row>
    <row r="63" spans="1:14" x14ac:dyDescent="0.2">
      <c r="A63">
        <v>1961</v>
      </c>
      <c r="B63" s="1">
        <v>2.7</v>
      </c>
      <c r="C63" s="1">
        <v>4.7</v>
      </c>
      <c r="D63" s="1">
        <v>5.6</v>
      </c>
      <c r="E63" s="1">
        <v>8.6999999999999993</v>
      </c>
      <c r="F63" s="1">
        <v>-1E-3</v>
      </c>
      <c r="G63" s="1">
        <v>0</v>
      </c>
      <c r="H63" s="1">
        <v>0</v>
      </c>
      <c r="I63" s="1">
        <v>0</v>
      </c>
      <c r="J63" s="1">
        <v>-1E-3</v>
      </c>
      <c r="K63" s="1">
        <v>-1E-3</v>
      </c>
      <c r="L63" s="1">
        <v>2.1</v>
      </c>
      <c r="M63" s="1">
        <v>11.9</v>
      </c>
      <c r="N63" s="1">
        <f t="shared" si="1"/>
        <v>35.696999999999996</v>
      </c>
    </row>
    <row r="64" spans="1:14" x14ac:dyDescent="0.2">
      <c r="A64">
        <v>1962</v>
      </c>
      <c r="B64" s="1">
        <v>10.9</v>
      </c>
      <c r="C64" s="1">
        <v>20</v>
      </c>
      <c r="D64" s="1">
        <v>15.2</v>
      </c>
      <c r="E64" s="1">
        <v>0.9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-1E-3</v>
      </c>
      <c r="L64" s="1">
        <v>4.2</v>
      </c>
      <c r="M64" s="1">
        <v>1.8</v>
      </c>
      <c r="N64" s="1">
        <f t="shared" si="1"/>
        <v>52.998999999999995</v>
      </c>
    </row>
    <row r="65" spans="1:14" x14ac:dyDescent="0.2">
      <c r="A65">
        <v>1963</v>
      </c>
      <c r="B65" s="1">
        <v>4.4000000000000004</v>
      </c>
      <c r="C65" s="1">
        <v>3.8</v>
      </c>
      <c r="D65" s="1">
        <v>15.1</v>
      </c>
      <c r="E65" s="1">
        <v>3.9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0.5</v>
      </c>
      <c r="M65" s="1">
        <v>9.1999999999999993</v>
      </c>
      <c r="N65" s="1">
        <f t="shared" si="1"/>
        <v>36.899999999999991</v>
      </c>
    </row>
    <row r="66" spans="1:14" x14ac:dyDescent="0.2">
      <c r="A66">
        <v>1964</v>
      </c>
      <c r="B66" s="1">
        <v>1.9</v>
      </c>
      <c r="C66" s="1">
        <v>0.5</v>
      </c>
      <c r="D66" s="1">
        <v>15.3</v>
      </c>
      <c r="E66" s="1">
        <v>6.8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0.4</v>
      </c>
      <c r="L66" s="1">
        <v>4.4000000000000004</v>
      </c>
      <c r="M66" s="1">
        <v>7.6</v>
      </c>
      <c r="N66" s="1">
        <f t="shared" ref="N66:N97" si="2">SUM(B66:M66)</f>
        <v>36.9</v>
      </c>
    </row>
    <row r="67" spans="1:14" x14ac:dyDescent="0.2">
      <c r="A67">
        <v>1965</v>
      </c>
      <c r="B67" s="1">
        <v>6.6</v>
      </c>
      <c r="C67" s="1">
        <v>11.1</v>
      </c>
      <c r="D67" s="1">
        <v>51.7</v>
      </c>
      <c r="E67" s="1">
        <v>6.1</v>
      </c>
      <c r="F67" s="1">
        <v>-1E-3</v>
      </c>
      <c r="G67" s="1">
        <v>0</v>
      </c>
      <c r="H67" s="1">
        <v>0</v>
      </c>
      <c r="I67" s="1">
        <v>0</v>
      </c>
      <c r="J67" s="1">
        <v>-1E-3</v>
      </c>
      <c r="K67" s="1">
        <v>0</v>
      </c>
      <c r="L67" s="1">
        <v>4.5</v>
      </c>
      <c r="M67" s="1">
        <v>1.7</v>
      </c>
      <c r="N67" s="8">
        <f t="shared" si="2"/>
        <v>81.697999999999993</v>
      </c>
    </row>
    <row r="68" spans="1:14" x14ac:dyDescent="0.2">
      <c r="A68">
        <v>1966</v>
      </c>
      <c r="B68" s="1">
        <v>11.2</v>
      </c>
      <c r="C68" s="1">
        <v>2.1</v>
      </c>
      <c r="D68" s="1">
        <v>4.4000000000000004</v>
      </c>
      <c r="E68" s="1">
        <v>1.6</v>
      </c>
      <c r="F68" s="1">
        <v>-1E-3</v>
      </c>
      <c r="G68" s="1">
        <v>0</v>
      </c>
      <c r="H68" s="1">
        <v>0</v>
      </c>
      <c r="I68" s="1">
        <v>0</v>
      </c>
      <c r="J68" s="1">
        <v>0</v>
      </c>
      <c r="K68" s="1">
        <v>1.4</v>
      </c>
      <c r="L68" s="1">
        <v>5.3</v>
      </c>
      <c r="M68" s="1">
        <v>8.3000000000000007</v>
      </c>
      <c r="N68" s="1">
        <f t="shared" si="2"/>
        <v>34.298999999999999</v>
      </c>
    </row>
    <row r="69" spans="1:14" x14ac:dyDescent="0.2">
      <c r="A69">
        <v>1967</v>
      </c>
      <c r="B69" s="1">
        <v>26.1</v>
      </c>
      <c r="C69" s="1">
        <v>12.5</v>
      </c>
      <c r="D69" s="1">
        <v>3.3</v>
      </c>
      <c r="E69" s="1">
        <v>0.2</v>
      </c>
      <c r="F69" s="1">
        <v>-1E-3</v>
      </c>
      <c r="G69" s="1">
        <v>0</v>
      </c>
      <c r="H69" s="1">
        <v>0</v>
      </c>
      <c r="I69" s="1">
        <v>0</v>
      </c>
      <c r="J69" s="1">
        <v>0</v>
      </c>
      <c r="K69" s="1">
        <v>1.1000000000000001</v>
      </c>
      <c r="L69" s="1">
        <v>1.2</v>
      </c>
      <c r="M69" s="1">
        <v>0.8</v>
      </c>
      <c r="N69" s="1">
        <f t="shared" si="2"/>
        <v>45.199000000000005</v>
      </c>
    </row>
    <row r="70" spans="1:14" x14ac:dyDescent="0.2">
      <c r="A70">
        <v>1968</v>
      </c>
      <c r="B70" s="1">
        <v>9</v>
      </c>
      <c r="C70" s="1">
        <v>3.3</v>
      </c>
      <c r="D70" s="1">
        <v>0.1</v>
      </c>
      <c r="E70" s="1">
        <v>0.6</v>
      </c>
      <c r="F70" s="1">
        <v>-1E-3</v>
      </c>
      <c r="G70" s="1">
        <v>0</v>
      </c>
      <c r="H70" s="1">
        <v>0</v>
      </c>
      <c r="I70" s="1">
        <v>0</v>
      </c>
      <c r="J70" s="1">
        <v>0</v>
      </c>
      <c r="K70" s="1">
        <v>-1E-3</v>
      </c>
      <c r="L70" s="1">
        <v>5.7</v>
      </c>
      <c r="M70" s="1">
        <v>25.4</v>
      </c>
      <c r="N70" s="1">
        <f t="shared" si="2"/>
        <v>44.097999999999999</v>
      </c>
    </row>
    <row r="71" spans="1:14" x14ac:dyDescent="0.2">
      <c r="A71">
        <v>1969</v>
      </c>
      <c r="B71" s="1">
        <v>22.9</v>
      </c>
      <c r="C71" s="1">
        <v>6.8</v>
      </c>
      <c r="D71" s="1">
        <v>4</v>
      </c>
      <c r="E71" s="1">
        <v>2.1</v>
      </c>
      <c r="F71" s="1">
        <v>-1E-3</v>
      </c>
      <c r="G71" s="1">
        <v>0</v>
      </c>
      <c r="H71" s="1">
        <v>0</v>
      </c>
      <c r="I71" s="1">
        <v>0</v>
      </c>
      <c r="J71" s="1">
        <v>0</v>
      </c>
      <c r="K71" s="1">
        <v>4</v>
      </c>
      <c r="L71" s="1">
        <v>4.4000000000000004</v>
      </c>
      <c r="M71" s="1">
        <v>25</v>
      </c>
      <c r="N71" s="1">
        <f t="shared" si="2"/>
        <v>69.199000000000012</v>
      </c>
    </row>
    <row r="72" spans="1:14" x14ac:dyDescent="0.2">
      <c r="A72">
        <v>1970</v>
      </c>
      <c r="B72" s="1">
        <v>2.7</v>
      </c>
      <c r="C72" s="1">
        <v>2.8</v>
      </c>
      <c r="D72" s="1">
        <v>6.1</v>
      </c>
      <c r="E72" s="1">
        <v>2.6</v>
      </c>
      <c r="F72" s="1">
        <v>-1E-3</v>
      </c>
      <c r="G72" s="1">
        <v>0</v>
      </c>
      <c r="H72" s="1">
        <v>0</v>
      </c>
      <c r="I72" s="1">
        <v>0</v>
      </c>
      <c r="J72" s="1">
        <v>0</v>
      </c>
      <c r="K72" s="1">
        <v>0.4</v>
      </c>
      <c r="L72" s="1">
        <v>9.6</v>
      </c>
      <c r="M72" s="1">
        <v>2.5</v>
      </c>
      <c r="N72" s="1">
        <f t="shared" si="2"/>
        <v>26.698999999999998</v>
      </c>
    </row>
    <row r="73" spans="1:14" x14ac:dyDescent="0.2">
      <c r="A73">
        <v>1971</v>
      </c>
      <c r="B73" s="1">
        <v>13.1</v>
      </c>
      <c r="C73" s="1">
        <v>21.6</v>
      </c>
      <c r="D73" s="1">
        <v>4.3</v>
      </c>
      <c r="E73" s="1">
        <v>4.4000000000000004</v>
      </c>
      <c r="F73" s="1">
        <v>3.2</v>
      </c>
      <c r="G73" s="1">
        <v>0</v>
      </c>
      <c r="H73" s="1">
        <v>0</v>
      </c>
      <c r="I73" s="1">
        <v>0</v>
      </c>
      <c r="J73" s="1">
        <v>0</v>
      </c>
      <c r="K73" s="1">
        <v>0.5</v>
      </c>
      <c r="L73" s="1">
        <v>8.9</v>
      </c>
      <c r="M73" s="1">
        <v>6.6</v>
      </c>
      <c r="N73" s="1">
        <f t="shared" si="2"/>
        <v>62.6</v>
      </c>
    </row>
    <row r="74" spans="1:14" x14ac:dyDescent="0.2">
      <c r="A74">
        <v>1972</v>
      </c>
      <c r="B74" s="1">
        <v>8.3000000000000007</v>
      </c>
      <c r="C74" s="1">
        <v>6.7</v>
      </c>
      <c r="D74" s="1">
        <v>8.6</v>
      </c>
      <c r="E74" s="1">
        <v>7.2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-1E-3</v>
      </c>
      <c r="L74" s="1">
        <v>0.4</v>
      </c>
      <c r="M74" s="1">
        <v>14</v>
      </c>
      <c r="N74" s="1">
        <f t="shared" si="2"/>
        <v>45.198999999999998</v>
      </c>
    </row>
    <row r="75" spans="1:14" x14ac:dyDescent="0.2">
      <c r="A75">
        <v>1973</v>
      </c>
      <c r="B75" s="1">
        <v>5.8</v>
      </c>
      <c r="C75" s="1">
        <v>4</v>
      </c>
      <c r="D75" s="1">
        <v>0.3</v>
      </c>
      <c r="E75" s="1">
        <v>-1E-3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1.6</v>
      </c>
      <c r="M75" s="1">
        <v>8.9</v>
      </c>
      <c r="N75" s="1">
        <f t="shared" si="2"/>
        <v>20.599000000000004</v>
      </c>
    </row>
    <row r="76" spans="1:14" x14ac:dyDescent="0.2">
      <c r="A76">
        <v>1974</v>
      </c>
      <c r="B76" s="1">
        <v>0.4</v>
      </c>
      <c r="C76" s="1">
        <v>14.1</v>
      </c>
      <c r="D76" s="1">
        <v>4.5999999999999996</v>
      </c>
      <c r="E76" s="1">
        <v>0.5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-1E-3</v>
      </c>
      <c r="L76" s="1">
        <v>2.8</v>
      </c>
      <c r="M76" s="1">
        <v>7.5</v>
      </c>
      <c r="N76" s="1">
        <f t="shared" si="2"/>
        <v>29.899000000000001</v>
      </c>
    </row>
    <row r="77" spans="1:14" x14ac:dyDescent="0.2">
      <c r="A77">
        <v>1975</v>
      </c>
      <c r="B77" s="1">
        <v>29.9</v>
      </c>
      <c r="C77" s="1">
        <v>5.0999999999999996</v>
      </c>
      <c r="D77" s="1">
        <v>19.399999999999999</v>
      </c>
      <c r="E77" s="1">
        <v>0.7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17.100000000000001</v>
      </c>
      <c r="M77" s="1">
        <v>3.1</v>
      </c>
      <c r="N77" s="1">
        <f t="shared" si="2"/>
        <v>75.3</v>
      </c>
    </row>
    <row r="78" spans="1:14" x14ac:dyDescent="0.2">
      <c r="A78">
        <v>1976</v>
      </c>
      <c r="B78" s="1">
        <v>17.3</v>
      </c>
      <c r="C78" s="1">
        <v>4.5999999999999996</v>
      </c>
      <c r="D78" s="1">
        <v>10.199999999999999</v>
      </c>
      <c r="E78" s="1">
        <v>1.4</v>
      </c>
      <c r="F78" s="1">
        <v>0.1</v>
      </c>
      <c r="G78" s="1">
        <v>0</v>
      </c>
      <c r="H78" s="1">
        <v>0</v>
      </c>
      <c r="I78" s="1">
        <v>0</v>
      </c>
      <c r="J78" s="1">
        <v>0</v>
      </c>
      <c r="K78" s="1">
        <v>0.9</v>
      </c>
      <c r="L78" s="1">
        <v>0.9</v>
      </c>
      <c r="M78" s="1">
        <v>4.8</v>
      </c>
      <c r="N78" s="1">
        <f t="shared" si="2"/>
        <v>40.199999999999989</v>
      </c>
    </row>
    <row r="79" spans="1:14" x14ac:dyDescent="0.2">
      <c r="A79">
        <v>1977</v>
      </c>
      <c r="B79" s="1">
        <v>12</v>
      </c>
      <c r="C79" s="1">
        <v>3.5</v>
      </c>
      <c r="D79" s="1">
        <v>8.6</v>
      </c>
      <c r="E79" s="1">
        <v>1.3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-1E-3</v>
      </c>
      <c r="L79" s="1">
        <v>9</v>
      </c>
      <c r="M79" s="1">
        <v>12</v>
      </c>
      <c r="N79" s="1">
        <f t="shared" si="2"/>
        <v>46.399000000000001</v>
      </c>
    </row>
    <row r="80" spans="1:14" x14ac:dyDescent="0.2">
      <c r="A80">
        <v>1978</v>
      </c>
      <c r="B80" s="1">
        <v>2.7</v>
      </c>
      <c r="C80" s="1">
        <v>2.6</v>
      </c>
      <c r="D80" s="1">
        <v>8.6999999999999993</v>
      </c>
      <c r="E80" s="1">
        <v>5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-1E-3</v>
      </c>
      <c r="L80" s="1">
        <v>4.7</v>
      </c>
      <c r="M80" s="1">
        <v>17.8</v>
      </c>
      <c r="N80" s="1">
        <f t="shared" si="2"/>
        <v>41.498999999999995</v>
      </c>
    </row>
    <row r="81" spans="1:14" x14ac:dyDescent="0.2">
      <c r="A81">
        <v>1979</v>
      </c>
      <c r="B81" s="1">
        <v>17.8</v>
      </c>
      <c r="C81" s="1">
        <v>13.8</v>
      </c>
      <c r="D81" s="1">
        <v>12.1</v>
      </c>
      <c r="E81" s="1">
        <v>0.4</v>
      </c>
      <c r="F81" s="1">
        <v>0.3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5</v>
      </c>
      <c r="M81" s="1">
        <v>1.9</v>
      </c>
      <c r="N81" s="1">
        <f t="shared" si="2"/>
        <v>51.3</v>
      </c>
    </row>
    <row r="82" spans="1:14" x14ac:dyDescent="0.2">
      <c r="A82">
        <v>1980</v>
      </c>
      <c r="B82" s="1">
        <v>14.4</v>
      </c>
      <c r="C82" s="1">
        <v>9.1</v>
      </c>
      <c r="D82" s="1">
        <v>12</v>
      </c>
      <c r="E82" s="1">
        <v>1.8</v>
      </c>
      <c r="F82" s="1">
        <v>-1E-3</v>
      </c>
      <c r="G82" s="1">
        <v>0</v>
      </c>
      <c r="H82" s="1">
        <v>0</v>
      </c>
      <c r="I82" s="1">
        <v>0</v>
      </c>
      <c r="J82" s="1">
        <v>0</v>
      </c>
      <c r="K82" s="1">
        <v>-1E-3</v>
      </c>
      <c r="L82" s="1">
        <v>0.6</v>
      </c>
      <c r="M82" s="1">
        <v>1.8</v>
      </c>
      <c r="N82" s="1">
        <f t="shared" si="2"/>
        <v>39.698</v>
      </c>
    </row>
    <row r="83" spans="1:14" x14ac:dyDescent="0.2">
      <c r="A83">
        <v>1981</v>
      </c>
      <c r="B83" s="1">
        <v>6.7</v>
      </c>
      <c r="C83" s="1">
        <v>5.5</v>
      </c>
      <c r="D83" s="1">
        <v>-1E-3</v>
      </c>
      <c r="E83" s="1">
        <v>1.9</v>
      </c>
      <c r="F83" s="1">
        <v>0</v>
      </c>
      <c r="G83" s="1">
        <v>0</v>
      </c>
      <c r="H83" s="1">
        <v>0</v>
      </c>
      <c r="I83" s="1">
        <v>0</v>
      </c>
      <c r="J83" s="1">
        <v>-9.8999999999999999E-4</v>
      </c>
      <c r="K83" s="1">
        <v>-9.8999999999999999E-4</v>
      </c>
      <c r="L83" s="1">
        <v>0</v>
      </c>
      <c r="M83" s="1">
        <v>0</v>
      </c>
      <c r="N83" s="1">
        <f t="shared" si="2"/>
        <v>14.097020000000001</v>
      </c>
    </row>
    <row r="84" spans="1:14" x14ac:dyDescent="0.2">
      <c r="A84">
        <v>1982</v>
      </c>
      <c r="B84" s="1">
        <v>18.100000000000001</v>
      </c>
      <c r="C84" s="1">
        <v>2.6</v>
      </c>
      <c r="D84" s="1">
        <v>12.1</v>
      </c>
      <c r="E84" s="1">
        <v>1.6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0.5</v>
      </c>
      <c r="L84" s="1">
        <v>16.899999999999999</v>
      </c>
      <c r="M84" s="1">
        <v>13.9</v>
      </c>
      <c r="N84" s="1">
        <f t="shared" si="2"/>
        <v>65.7</v>
      </c>
    </row>
    <row r="85" spans="1:14" x14ac:dyDescent="0.2">
      <c r="A85">
        <v>1983</v>
      </c>
      <c r="B85" s="1">
        <v>4.9000000000000004</v>
      </c>
      <c r="C85" s="1">
        <v>1.7</v>
      </c>
      <c r="D85" s="1">
        <v>9.3000000000000007</v>
      </c>
      <c r="E85" s="1">
        <v>6.1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0.7</v>
      </c>
      <c r="L85" s="1">
        <v>25</v>
      </c>
      <c r="M85" s="1">
        <v>11</v>
      </c>
      <c r="N85" s="1">
        <f t="shared" si="2"/>
        <v>58.7</v>
      </c>
    </row>
    <row r="86" spans="1:14" x14ac:dyDescent="0.2">
      <c r="A86">
        <v>1984</v>
      </c>
      <c r="B86" s="1">
        <v>10</v>
      </c>
      <c r="C86" s="1">
        <v>6.5</v>
      </c>
      <c r="D86" s="1">
        <v>10.199999999999999</v>
      </c>
      <c r="E86" s="1">
        <v>0.2</v>
      </c>
      <c r="F86" s="1">
        <v>0</v>
      </c>
      <c r="G86" s="1">
        <v>0</v>
      </c>
      <c r="H86" s="1">
        <v>0</v>
      </c>
      <c r="I86" s="1">
        <v>0</v>
      </c>
      <c r="J86" s="1">
        <v>-1E-3</v>
      </c>
      <c r="K86" s="1">
        <v>1.2</v>
      </c>
      <c r="L86" s="1">
        <v>0.9</v>
      </c>
      <c r="M86" s="1">
        <v>8</v>
      </c>
      <c r="N86" s="1">
        <f t="shared" si="2"/>
        <v>36.998999999999995</v>
      </c>
    </row>
    <row r="87" spans="1:14" x14ac:dyDescent="0.2">
      <c r="A87">
        <v>1985</v>
      </c>
      <c r="B87" s="1">
        <v>8.6</v>
      </c>
      <c r="C87" s="1">
        <v>4.0999999999999996</v>
      </c>
      <c r="D87" s="1">
        <v>22.8</v>
      </c>
      <c r="E87" s="1">
        <v>-1E-3</v>
      </c>
      <c r="F87" s="1">
        <v>0</v>
      </c>
      <c r="G87" s="1">
        <v>0</v>
      </c>
      <c r="H87" s="1">
        <v>0</v>
      </c>
      <c r="I87" s="1">
        <v>0</v>
      </c>
      <c r="J87" s="1">
        <v>-1E-3</v>
      </c>
      <c r="K87" s="1">
        <v>0</v>
      </c>
      <c r="L87" s="1">
        <v>18.3</v>
      </c>
      <c r="M87" s="1">
        <v>10.9</v>
      </c>
      <c r="N87" s="1">
        <f t="shared" si="2"/>
        <v>64.698000000000008</v>
      </c>
    </row>
    <row r="88" spans="1:14" x14ac:dyDescent="0.2">
      <c r="A88">
        <v>1986</v>
      </c>
      <c r="B88" s="1">
        <v>11.2</v>
      </c>
      <c r="C88" s="1">
        <v>11.5</v>
      </c>
      <c r="D88" s="1">
        <v>6.7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0.1</v>
      </c>
      <c r="L88" s="1">
        <v>6.9</v>
      </c>
      <c r="M88" s="1">
        <v>3.9</v>
      </c>
      <c r="N88" s="1">
        <f t="shared" si="2"/>
        <v>40.299999999999997</v>
      </c>
    </row>
    <row r="89" spans="1:14" x14ac:dyDescent="0.2">
      <c r="A89">
        <v>1987</v>
      </c>
      <c r="B89" s="1">
        <v>3.9</v>
      </c>
      <c r="C89" s="1">
        <v>1.5</v>
      </c>
      <c r="D89" s="1">
        <v>0.4</v>
      </c>
      <c r="E89" s="1">
        <v>-1E-3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1.5</v>
      </c>
      <c r="L89" s="1">
        <v>5.4</v>
      </c>
      <c r="M89" s="1">
        <v>8.1999999999999993</v>
      </c>
      <c r="N89" s="1">
        <f t="shared" si="2"/>
        <v>20.899000000000001</v>
      </c>
    </row>
    <row r="90" spans="1:14" x14ac:dyDescent="0.2">
      <c r="A90">
        <v>1988</v>
      </c>
      <c r="B90" s="1">
        <v>7.6</v>
      </c>
      <c r="C90" s="1">
        <v>2.9</v>
      </c>
      <c r="D90" s="1">
        <v>6.3</v>
      </c>
      <c r="E90" s="1">
        <v>0.2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0.1</v>
      </c>
      <c r="L90" s="1">
        <v>18.2</v>
      </c>
      <c r="M90" s="1">
        <v>9</v>
      </c>
      <c r="N90" s="1">
        <f t="shared" si="2"/>
        <v>44.3</v>
      </c>
    </row>
    <row r="91" spans="1:14" x14ac:dyDescent="0.2">
      <c r="A91">
        <v>1989</v>
      </c>
      <c r="B91" s="1">
        <v>12.6</v>
      </c>
      <c r="C91" s="1">
        <v>11.2</v>
      </c>
      <c r="D91" s="1">
        <v>13.1</v>
      </c>
      <c r="E91" s="1">
        <v>1</v>
      </c>
      <c r="F91" s="1">
        <v>-1E-3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12.9</v>
      </c>
      <c r="M91" s="1">
        <v>4</v>
      </c>
      <c r="N91" s="1">
        <f t="shared" si="2"/>
        <v>54.798999999999999</v>
      </c>
    </row>
    <row r="92" spans="1:14" x14ac:dyDescent="0.2">
      <c r="A92">
        <v>1990</v>
      </c>
      <c r="B92" s="1">
        <v>0.1</v>
      </c>
      <c r="C92" s="1">
        <v>10.3</v>
      </c>
      <c r="D92" s="1">
        <v>2.8</v>
      </c>
      <c r="E92" s="1">
        <v>2.4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-1E-3</v>
      </c>
      <c r="L92" s="1">
        <v>1.6</v>
      </c>
      <c r="M92" s="1">
        <v>6.4</v>
      </c>
      <c r="N92" s="1">
        <f t="shared" si="2"/>
        <v>23.599000000000004</v>
      </c>
    </row>
    <row r="93" spans="1:14" x14ac:dyDescent="0.2">
      <c r="A93">
        <v>1991</v>
      </c>
      <c r="B93" s="1">
        <v>5.0999999999999996</v>
      </c>
      <c r="C93" s="1">
        <v>15.9</v>
      </c>
      <c r="D93" s="1">
        <v>6.1</v>
      </c>
      <c r="E93" s="1">
        <v>9.4</v>
      </c>
      <c r="F93" s="1">
        <v>-1E-3</v>
      </c>
      <c r="G93" s="1">
        <v>0</v>
      </c>
      <c r="H93" s="1">
        <v>0</v>
      </c>
      <c r="I93" s="1">
        <v>0</v>
      </c>
      <c r="J93" s="1">
        <v>0</v>
      </c>
      <c r="K93" s="1">
        <v>3.1</v>
      </c>
      <c r="L93" s="1">
        <v>21.3</v>
      </c>
      <c r="M93" s="1">
        <v>8.5</v>
      </c>
      <c r="N93" s="1">
        <f t="shared" si="2"/>
        <v>69.399000000000001</v>
      </c>
    </row>
    <row r="94" spans="1:14" x14ac:dyDescent="0.2">
      <c r="A94">
        <v>1992</v>
      </c>
      <c r="B94" s="1">
        <v>7.2</v>
      </c>
      <c r="C94" s="1">
        <v>2.7</v>
      </c>
      <c r="D94" s="1">
        <v>5.7</v>
      </c>
      <c r="E94" s="1">
        <v>6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1.3</v>
      </c>
      <c r="L94" s="1">
        <v>14.1</v>
      </c>
      <c r="M94" s="1">
        <v>9.6999999999999993</v>
      </c>
      <c r="N94" s="1">
        <f t="shared" si="2"/>
        <v>46.7</v>
      </c>
    </row>
    <row r="95" spans="1:14" x14ac:dyDescent="0.2">
      <c r="A95">
        <v>1993</v>
      </c>
      <c r="B95" s="1">
        <v>15.6</v>
      </c>
      <c r="C95" s="1">
        <v>4.3</v>
      </c>
      <c r="D95" s="1">
        <v>7.5</v>
      </c>
      <c r="E95" s="1">
        <v>7.2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-1E-3</v>
      </c>
      <c r="L95" s="1">
        <v>13.5</v>
      </c>
      <c r="M95" s="1">
        <v>9.3000000000000007</v>
      </c>
      <c r="N95" s="1">
        <f t="shared" si="2"/>
        <v>57.399000000000001</v>
      </c>
    </row>
    <row r="96" spans="1:14" x14ac:dyDescent="0.2">
      <c r="A96">
        <v>1994</v>
      </c>
      <c r="B96" s="1">
        <v>19.899999999999999</v>
      </c>
      <c r="C96" s="1">
        <v>11.5</v>
      </c>
      <c r="D96" s="1">
        <v>3.7</v>
      </c>
      <c r="E96" s="1">
        <v>7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-1E-3</v>
      </c>
      <c r="L96" s="1">
        <v>7.8</v>
      </c>
      <c r="M96" s="1">
        <v>7.1</v>
      </c>
      <c r="N96" s="1">
        <f t="shared" si="2"/>
        <v>56.999000000000002</v>
      </c>
    </row>
    <row r="97" spans="1:14" x14ac:dyDescent="0.2">
      <c r="A97">
        <v>1995</v>
      </c>
      <c r="B97" s="1">
        <v>5.6</v>
      </c>
      <c r="C97" s="1">
        <v>6.4</v>
      </c>
      <c r="D97" s="1">
        <v>16.100000000000001</v>
      </c>
      <c r="E97" s="1">
        <v>3.7</v>
      </c>
      <c r="F97" s="1">
        <v>0</v>
      </c>
      <c r="G97" s="1">
        <v>0</v>
      </c>
      <c r="H97" s="1">
        <v>0</v>
      </c>
      <c r="I97" s="1">
        <v>0</v>
      </c>
      <c r="J97" s="1">
        <v>0.2</v>
      </c>
      <c r="K97" s="1">
        <v>6</v>
      </c>
      <c r="L97" s="1">
        <v>6.6</v>
      </c>
      <c r="M97" s="1">
        <v>8.6999999999999993</v>
      </c>
      <c r="N97" s="1">
        <f t="shared" si="2"/>
        <v>53.3</v>
      </c>
    </row>
    <row r="98" spans="1:14" x14ac:dyDescent="0.2">
      <c r="A98">
        <v>1996</v>
      </c>
      <c r="B98" s="1">
        <v>21.9</v>
      </c>
      <c r="C98" s="1">
        <v>3.5</v>
      </c>
      <c r="D98" s="1">
        <v>9.4</v>
      </c>
      <c r="E98" s="1">
        <v>2.6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-1E-3</v>
      </c>
      <c r="L98" s="1">
        <v>13.4</v>
      </c>
      <c r="M98" s="1">
        <v>15.1</v>
      </c>
      <c r="N98" s="1">
        <f t="shared" ref="N98:N120" si="3">SUM(B98:M98)</f>
        <v>65.899000000000001</v>
      </c>
    </row>
    <row r="99" spans="1:14" x14ac:dyDescent="0.2">
      <c r="A99">
        <v>1997</v>
      </c>
      <c r="B99" s="1">
        <v>19.3</v>
      </c>
      <c r="C99" s="1">
        <v>2.9</v>
      </c>
      <c r="D99" s="1">
        <v>11.9</v>
      </c>
      <c r="E99" s="1">
        <v>0.2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0.3</v>
      </c>
      <c r="L99" s="1">
        <v>11</v>
      </c>
      <c r="M99" s="1">
        <v>4</v>
      </c>
      <c r="N99" s="1">
        <f t="shared" si="3"/>
        <v>49.6</v>
      </c>
    </row>
    <row r="100" spans="1:14" x14ac:dyDescent="0.2">
      <c r="A100">
        <v>1998</v>
      </c>
      <c r="B100" s="1">
        <v>16.8</v>
      </c>
      <c r="C100" s="1">
        <v>0.6</v>
      </c>
      <c r="D100" s="1">
        <v>10.7</v>
      </c>
      <c r="E100" s="1">
        <v>1.5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3.4</v>
      </c>
      <c r="M100" s="1">
        <v>2.8</v>
      </c>
      <c r="N100" s="1">
        <f t="shared" si="3"/>
        <v>35.799999999999997</v>
      </c>
    </row>
    <row r="101" spans="1:14" x14ac:dyDescent="0.2">
      <c r="A101">
        <v>1999</v>
      </c>
      <c r="B101" s="1">
        <v>18.399999999999999</v>
      </c>
      <c r="C101" s="1">
        <v>0.5</v>
      </c>
      <c r="D101" s="1">
        <v>10.5</v>
      </c>
      <c r="E101" s="1">
        <v>0.8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1.1000000000000001</v>
      </c>
      <c r="M101" s="1">
        <v>4.5</v>
      </c>
      <c r="N101" s="1">
        <f t="shared" si="3"/>
        <v>35.799999999999997</v>
      </c>
    </row>
    <row r="102" spans="1:14" x14ac:dyDescent="0.2">
      <c r="A102">
        <v>2000</v>
      </c>
      <c r="B102" s="1">
        <v>10.8</v>
      </c>
      <c r="C102" s="1">
        <v>8.4</v>
      </c>
      <c r="D102" s="1">
        <v>-1E-3</v>
      </c>
      <c r="E102" s="1">
        <v>3.3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10.6</v>
      </c>
      <c r="M102" s="1">
        <v>16.2</v>
      </c>
      <c r="N102" s="1">
        <f t="shared" si="3"/>
        <v>49.299000000000007</v>
      </c>
    </row>
    <row r="103" spans="1:14" x14ac:dyDescent="0.2">
      <c r="A103">
        <v>2001</v>
      </c>
      <c r="B103" s="1">
        <v>5.4</v>
      </c>
      <c r="C103" s="1">
        <v>17.8</v>
      </c>
      <c r="D103" s="1">
        <v>6.6</v>
      </c>
      <c r="E103" s="1">
        <v>-1E-3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0.5</v>
      </c>
      <c r="L103" s="1">
        <v>11.8</v>
      </c>
      <c r="M103" s="1">
        <v>2.8</v>
      </c>
      <c r="N103" s="1">
        <f t="shared" si="3"/>
        <v>44.899000000000001</v>
      </c>
    </row>
    <row r="104" spans="1:14" x14ac:dyDescent="0.2">
      <c r="A104">
        <v>2002</v>
      </c>
      <c r="B104" s="1">
        <v>3.5</v>
      </c>
      <c r="C104" s="1">
        <v>10.3</v>
      </c>
      <c r="D104" s="1">
        <v>19.8</v>
      </c>
      <c r="E104" s="1">
        <v>15.3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6.4</v>
      </c>
      <c r="L104" s="1">
        <v>0.4</v>
      </c>
      <c r="M104" s="1">
        <v>1.7</v>
      </c>
      <c r="N104" s="1">
        <f t="shared" si="3"/>
        <v>57.400000000000006</v>
      </c>
    </row>
    <row r="105" spans="1:14" x14ac:dyDescent="0.2">
      <c r="A105">
        <v>2003</v>
      </c>
      <c r="B105" s="1">
        <v>3.1</v>
      </c>
      <c r="C105" s="1">
        <v>8.8000000000000007</v>
      </c>
      <c r="D105" s="1">
        <v>9.6</v>
      </c>
      <c r="E105" s="1">
        <v>2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0.1</v>
      </c>
      <c r="L105" s="1">
        <v>13.2</v>
      </c>
      <c r="M105" s="1">
        <v>7.1</v>
      </c>
      <c r="N105" s="1">
        <f t="shared" si="3"/>
        <v>43.9</v>
      </c>
    </row>
    <row r="106" spans="1:14" x14ac:dyDescent="0.2">
      <c r="A106">
        <v>2004</v>
      </c>
      <c r="B106" s="1">
        <v>11.7</v>
      </c>
      <c r="C106" s="1">
        <v>9.3000000000000007</v>
      </c>
      <c r="D106" s="1">
        <v>8.9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0.2</v>
      </c>
      <c r="M106" s="1">
        <v>2</v>
      </c>
      <c r="N106" s="1">
        <f t="shared" si="3"/>
        <v>32.099999999999994</v>
      </c>
    </row>
    <row r="107" spans="1:14" x14ac:dyDescent="0.2">
      <c r="A107">
        <v>2005</v>
      </c>
      <c r="B107" s="1">
        <v>15</v>
      </c>
      <c r="C107" s="1">
        <v>8.9</v>
      </c>
      <c r="D107" s="1">
        <v>1</v>
      </c>
      <c r="E107" s="1">
        <v>0</v>
      </c>
      <c r="F107" s="1">
        <v>0.1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4.5999999999999996</v>
      </c>
      <c r="M107" s="1">
        <v>15.1</v>
      </c>
      <c r="N107" s="1">
        <f t="shared" si="3"/>
        <v>44.7</v>
      </c>
    </row>
    <row r="108" spans="1:14" x14ac:dyDescent="0.2">
      <c r="A108">
        <v>2006</v>
      </c>
      <c r="B108" s="1">
        <v>3.8</v>
      </c>
      <c r="C108" s="1">
        <v>3.7</v>
      </c>
      <c r="D108" s="1">
        <v>6.2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0.3</v>
      </c>
      <c r="M108" s="1">
        <v>2.4</v>
      </c>
      <c r="N108" s="1">
        <f t="shared" si="3"/>
        <v>16.399999999999999</v>
      </c>
    </row>
    <row r="109" spans="1:14" x14ac:dyDescent="0.2">
      <c r="A109">
        <v>2007</v>
      </c>
      <c r="B109" s="1">
        <v>2</v>
      </c>
      <c r="C109" s="1">
        <v>13.8</v>
      </c>
      <c r="D109" s="1">
        <v>8.1999999999999993</v>
      </c>
      <c r="E109" s="1">
        <v>5.0999999999999996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0.5</v>
      </c>
      <c r="M109" s="1">
        <v>13.9</v>
      </c>
      <c r="N109" s="1">
        <f t="shared" si="3"/>
        <v>43.5</v>
      </c>
    </row>
    <row r="110" spans="1:14" x14ac:dyDescent="0.2">
      <c r="A110">
        <v>2008</v>
      </c>
      <c r="B110" s="1">
        <v>1.8</v>
      </c>
      <c r="C110" s="1">
        <v>7.3</v>
      </c>
      <c r="D110" s="1">
        <v>17.8</v>
      </c>
      <c r="E110" s="1">
        <v>10.9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 t="s">
        <v>129</v>
      </c>
      <c r="L110" s="1">
        <v>1.3</v>
      </c>
      <c r="M110" s="1">
        <v>23</v>
      </c>
      <c r="N110" s="1">
        <f t="shared" si="3"/>
        <v>62.099999999999994</v>
      </c>
    </row>
    <row r="111" spans="1:14" x14ac:dyDescent="0.2">
      <c r="A111">
        <v>2009</v>
      </c>
      <c r="B111" s="1">
        <v>6.6</v>
      </c>
      <c r="C111" s="1">
        <v>8.5</v>
      </c>
      <c r="D111" s="1">
        <v>10.9</v>
      </c>
      <c r="E111" s="1">
        <v>3.6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2.5</v>
      </c>
      <c r="L111" s="1" t="s">
        <v>129</v>
      </c>
      <c r="M111" s="1">
        <v>18.2</v>
      </c>
      <c r="N111" s="1">
        <f t="shared" si="3"/>
        <v>50.3</v>
      </c>
    </row>
    <row r="112" spans="1:14" x14ac:dyDescent="0.2">
      <c r="A112">
        <v>2010</v>
      </c>
      <c r="B112" s="1">
        <v>0.9</v>
      </c>
      <c r="C112" s="1">
        <v>9.1999999999999993</v>
      </c>
      <c r="D112" s="1">
        <v>0</v>
      </c>
      <c r="E112" s="1">
        <v>0</v>
      </c>
      <c r="F112" s="6" t="s">
        <v>129</v>
      </c>
      <c r="G112" s="1">
        <v>0</v>
      </c>
      <c r="H112" s="1">
        <v>0</v>
      </c>
      <c r="I112" s="1">
        <v>0</v>
      </c>
      <c r="J112" s="1">
        <v>0</v>
      </c>
      <c r="K112" s="1" t="s">
        <v>129</v>
      </c>
      <c r="L112" s="1">
        <v>3.6</v>
      </c>
      <c r="M112" s="1">
        <v>21</v>
      </c>
      <c r="N112" s="1">
        <f t="shared" si="3"/>
        <v>34.700000000000003</v>
      </c>
    </row>
    <row r="113" spans="1:15" x14ac:dyDescent="0.2">
      <c r="A113">
        <v>2011</v>
      </c>
      <c r="B113" s="1">
        <v>15.7</v>
      </c>
      <c r="C113" s="1">
        <v>10.9</v>
      </c>
      <c r="D113" s="1">
        <v>12.7</v>
      </c>
      <c r="E113" s="1">
        <v>2.2000000000000002</v>
      </c>
      <c r="F113" s="6" t="s">
        <v>129</v>
      </c>
      <c r="G113" s="6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3.9</v>
      </c>
      <c r="M113" s="1">
        <v>2.8</v>
      </c>
      <c r="N113" s="1">
        <f t="shared" si="3"/>
        <v>48.199999999999996</v>
      </c>
    </row>
    <row r="114" spans="1:15" x14ac:dyDescent="0.2">
      <c r="A114">
        <v>2012</v>
      </c>
      <c r="B114" s="1">
        <v>9.5</v>
      </c>
      <c r="C114" s="1">
        <v>10.5</v>
      </c>
      <c r="D114" s="1">
        <v>0.7</v>
      </c>
      <c r="E114" s="1" t="s">
        <v>129</v>
      </c>
      <c r="F114" s="6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0.3</v>
      </c>
      <c r="L114" s="1">
        <v>2.9</v>
      </c>
      <c r="M114" s="1">
        <v>15</v>
      </c>
      <c r="N114" s="1">
        <f t="shared" si="3"/>
        <v>38.9</v>
      </c>
    </row>
    <row r="115" spans="1:15" x14ac:dyDescent="0.2">
      <c r="A115">
        <v>2013</v>
      </c>
      <c r="B115" s="1">
        <v>2.5</v>
      </c>
      <c r="C115" s="1">
        <v>16.8</v>
      </c>
      <c r="D115" s="1">
        <v>16.600000000000001</v>
      </c>
      <c r="E115" s="1">
        <v>24.4</v>
      </c>
      <c r="F115" s="6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0.8</v>
      </c>
      <c r="L115" s="1">
        <v>2.8</v>
      </c>
      <c r="M115" s="1">
        <v>20.399999999999999</v>
      </c>
      <c r="N115" s="8">
        <f t="shared" si="3"/>
        <v>84.3</v>
      </c>
    </row>
    <row r="116" spans="1:15" x14ac:dyDescent="0.2">
      <c r="A116">
        <v>2014</v>
      </c>
      <c r="B116" s="1">
        <v>16.8</v>
      </c>
      <c r="C116" s="1">
        <v>13.5</v>
      </c>
      <c r="D116" s="1">
        <v>9.1999999999999993</v>
      </c>
      <c r="E116" s="1">
        <v>12</v>
      </c>
      <c r="F116" s="6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17.600000000000001</v>
      </c>
      <c r="M116" s="1">
        <v>1.4</v>
      </c>
      <c r="N116" s="8">
        <f t="shared" si="3"/>
        <v>70.5</v>
      </c>
      <c r="O116">
        <f>RANK(N116,N2:N116)</f>
        <v>8</v>
      </c>
    </row>
    <row r="117" spans="1:15" x14ac:dyDescent="0.2">
      <c r="A117">
        <v>2015</v>
      </c>
      <c r="B117" s="1">
        <v>2.5</v>
      </c>
      <c r="C117" s="1">
        <v>4.2</v>
      </c>
      <c r="D117" s="1">
        <v>3.3</v>
      </c>
      <c r="E117" s="1">
        <v>1</v>
      </c>
      <c r="F117" s="6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0.2</v>
      </c>
      <c r="L117" s="1">
        <v>5.5</v>
      </c>
      <c r="M117" s="1">
        <v>8.1999999999999993</v>
      </c>
      <c r="N117" s="1">
        <f t="shared" si="3"/>
        <v>24.9</v>
      </c>
    </row>
    <row r="118" spans="1:15" x14ac:dyDescent="0.2">
      <c r="A118">
        <v>2016</v>
      </c>
      <c r="B118" s="1">
        <v>4.5999999999999996</v>
      </c>
      <c r="C118" s="1">
        <v>7.2</v>
      </c>
      <c r="D118" s="1">
        <v>3</v>
      </c>
      <c r="E118" s="1">
        <v>1.6</v>
      </c>
      <c r="F118" s="6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7.3</v>
      </c>
      <c r="M118" s="1">
        <v>8.8000000000000007</v>
      </c>
      <c r="N118" s="1">
        <f t="shared" si="3"/>
        <v>32.5</v>
      </c>
    </row>
    <row r="119" spans="1:15" x14ac:dyDescent="0.2">
      <c r="A119">
        <v>2017</v>
      </c>
      <c r="B119" s="1">
        <v>10</v>
      </c>
      <c r="C119" s="1">
        <v>2.8</v>
      </c>
      <c r="D119" s="1">
        <v>2</v>
      </c>
      <c r="E119" s="1" t="s">
        <v>129</v>
      </c>
      <c r="F119" s="6">
        <v>1</v>
      </c>
      <c r="G119" s="1">
        <v>0</v>
      </c>
      <c r="H119" s="1">
        <v>0</v>
      </c>
      <c r="I119" s="1">
        <v>0</v>
      </c>
      <c r="J119" s="1">
        <v>0</v>
      </c>
      <c r="K119" s="1">
        <v>1.4</v>
      </c>
      <c r="L119" s="1">
        <v>5.7</v>
      </c>
      <c r="M119" s="1">
        <v>4.7</v>
      </c>
      <c r="N119" s="1">
        <f t="shared" si="3"/>
        <v>27.599999999999998</v>
      </c>
      <c r="O119">
        <f>RANK(N2,N2:N119,1)</f>
        <v>37</v>
      </c>
    </row>
    <row r="120" spans="1:15" x14ac:dyDescent="0.2">
      <c r="A120">
        <v>2018</v>
      </c>
      <c r="B120" s="1">
        <v>4.5999999999999996</v>
      </c>
      <c r="C120" s="1">
        <v>16.100000000000001</v>
      </c>
      <c r="D120" s="1">
        <v>15.4</v>
      </c>
      <c r="E120" s="1">
        <v>14.8</v>
      </c>
      <c r="F120" s="6">
        <v>0</v>
      </c>
      <c r="G120" s="1">
        <v>0</v>
      </c>
      <c r="H120" s="1">
        <v>0</v>
      </c>
      <c r="I120" s="1">
        <v>0</v>
      </c>
      <c r="J120" s="1">
        <v>0</v>
      </c>
      <c r="K120" s="1" t="s">
        <v>129</v>
      </c>
      <c r="L120" s="1">
        <v>6.8</v>
      </c>
      <c r="M120" s="1">
        <v>8.3000000000000007</v>
      </c>
      <c r="N120" s="1">
        <f t="shared" si="3"/>
        <v>66</v>
      </c>
      <c r="O120">
        <f>RANK(N120,N3:N120,0)</f>
        <v>11</v>
      </c>
    </row>
  </sheetData>
  <autoFilter ref="N1:N116" xr:uid="{00000000-0009-0000-0000-000002000000}">
    <sortState xmlns:xlrd2="http://schemas.microsoft.com/office/spreadsheetml/2017/richdata2" ref="A2:N116">
      <sortCondition descending="1" ref="N1:N116"/>
    </sortState>
  </autoFilter>
  <sortState xmlns:xlrd2="http://schemas.microsoft.com/office/spreadsheetml/2017/richdata2" ref="A2:N1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STCSNOW</vt:lpstr>
      <vt:lpstr>ANNSNOW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Weisman, Robert A.</dc:creator>
  <cp:lastModifiedBy>Robert Weisman</cp:lastModifiedBy>
  <dcterms:created xsi:type="dcterms:W3CDTF">2004-08-30T21:59:08Z</dcterms:created>
  <dcterms:modified xsi:type="dcterms:W3CDTF">2020-05-24T12:11:52Z</dcterms:modified>
</cp:coreProperties>
</file>