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https://mnscu-my.sharepoint.com/personal/wv8852us_minnstate_edu/Documents/Desktop/Ready for eFile/"/>
    </mc:Choice>
  </mc:AlternateContent>
  <xr:revisionPtr revIDLastSave="44" documentId="8_{30B75795-755D-432E-953A-A65684D0FD0C}" xr6:coauthVersionLast="36" xr6:coauthVersionMax="36" xr10:uidLastSave="{6D8901D7-763F-4729-BE8C-A54E2F6FE541}"/>
  <bookViews>
    <workbookView xWindow="0" yWindow="0" windowWidth="23040" windowHeight="8772" xr2:uid="{00000000-000D-0000-FFFF-FFFF00000000}"/>
  </bookViews>
  <sheets>
    <sheet name="Sponsored Project Budge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E42" i="1"/>
  <c r="P42" i="1" s="1"/>
  <c r="E43" i="1"/>
  <c r="P43" i="1" s="1"/>
  <c r="M43" i="1" l="1"/>
  <c r="O42" i="1"/>
  <c r="O43" i="1"/>
  <c r="N42" i="1"/>
  <c r="N43" i="1"/>
  <c r="L43" i="1"/>
  <c r="R43" i="1"/>
  <c r="E10" i="1"/>
  <c r="E9" i="1"/>
  <c r="N9" i="1" s="1"/>
  <c r="L9" i="1" l="1"/>
  <c r="M9" i="1"/>
  <c r="L45" i="1"/>
  <c r="L46" i="1" s="1"/>
  <c r="L42" i="1"/>
  <c r="L49" i="1"/>
  <c r="L50" i="1" s="1"/>
  <c r="M79" i="1"/>
  <c r="P49" i="1"/>
  <c r="P50" i="1" s="1"/>
  <c r="O49" i="1"/>
  <c r="O50" i="1" s="1"/>
  <c r="N49" i="1"/>
  <c r="N50" i="1" s="1"/>
  <c r="M49" i="1"/>
  <c r="M50" i="1" s="1"/>
  <c r="L48" i="1"/>
  <c r="P38" i="1"/>
  <c r="P39" i="1" s="1"/>
  <c r="O38" i="1"/>
  <c r="N38" i="1"/>
  <c r="N39" i="1" s="1"/>
  <c r="M38" i="1"/>
  <c r="M39" i="1" s="1"/>
  <c r="L38" i="1"/>
  <c r="P36" i="1"/>
  <c r="P37" i="1" s="1"/>
  <c r="O36" i="1"/>
  <c r="O37" i="1" s="1"/>
  <c r="N36" i="1"/>
  <c r="N37" i="1" s="1"/>
  <c r="M36" i="1"/>
  <c r="M37" i="1" s="1"/>
  <c r="L36" i="1"/>
  <c r="L37" i="1" s="1"/>
  <c r="P34" i="1"/>
  <c r="P35" i="1" s="1"/>
  <c r="O34" i="1"/>
  <c r="O35" i="1" s="1"/>
  <c r="N34" i="1"/>
  <c r="N35" i="1" s="1"/>
  <c r="E11" i="1"/>
  <c r="L11" i="1" s="1"/>
  <c r="P10" i="1"/>
  <c r="O9" i="1"/>
  <c r="O39" i="1"/>
  <c r="L63" i="1"/>
  <c r="O45" i="1"/>
  <c r="O46" i="1" s="1"/>
  <c r="P45" i="1"/>
  <c r="P46" i="1" s="1"/>
  <c r="R78" i="1"/>
  <c r="R77" i="1"/>
  <c r="R76" i="1"/>
  <c r="R75" i="1"/>
  <c r="R74" i="1"/>
  <c r="R70" i="1"/>
  <c r="R69" i="1"/>
  <c r="R68" i="1"/>
  <c r="R67" i="1"/>
  <c r="R66" i="1"/>
  <c r="R65" i="1"/>
  <c r="R62" i="1"/>
  <c r="R61" i="1"/>
  <c r="R60" i="1"/>
  <c r="R56" i="1"/>
  <c r="R55" i="1"/>
  <c r="N48" i="1"/>
  <c r="M48" i="1"/>
  <c r="P48" i="1"/>
  <c r="O48" i="1"/>
  <c r="N45" i="1"/>
  <c r="N46" i="1" s="1"/>
  <c r="M45" i="1"/>
  <c r="M46" i="1" s="1"/>
  <c r="M34" i="1"/>
  <c r="M35" i="1" s="1"/>
  <c r="L34" i="1"/>
  <c r="L35" i="1" s="1"/>
  <c r="E29" i="1"/>
  <c r="P29" i="1" s="1"/>
  <c r="E31" i="1"/>
  <c r="M31" i="1" s="1"/>
  <c r="E30" i="1"/>
  <c r="O30" i="1" s="1"/>
  <c r="E26" i="1"/>
  <c r="O26" i="1" s="1"/>
  <c r="E25" i="1"/>
  <c r="O25" i="1" s="1"/>
  <c r="N25" i="1"/>
  <c r="E24" i="1"/>
  <c r="P24" i="1" s="1"/>
  <c r="E21" i="1"/>
  <c r="O21" i="1" s="1"/>
  <c r="E20" i="1"/>
  <c r="L20" i="1" s="1"/>
  <c r="E19" i="1"/>
  <c r="O19" i="1" s="1"/>
  <c r="E16" i="1"/>
  <c r="L16" i="1" s="1"/>
  <c r="E15" i="1"/>
  <c r="N15" i="1" s="1"/>
  <c r="P15" i="1"/>
  <c r="E14" i="1"/>
  <c r="L14" i="1" s="1"/>
  <c r="P57" i="1"/>
  <c r="P71" i="1"/>
  <c r="P79" i="1"/>
  <c r="P63" i="1"/>
  <c r="M57" i="1"/>
  <c r="M71" i="1"/>
  <c r="M63" i="1"/>
  <c r="O57" i="1"/>
  <c r="O71" i="1"/>
  <c r="O79" i="1"/>
  <c r="O63" i="1"/>
  <c r="L57" i="1"/>
  <c r="L71" i="1"/>
  <c r="L79" i="1"/>
  <c r="N79" i="1"/>
  <c r="N57" i="1"/>
  <c r="N71" i="1"/>
  <c r="N63" i="1"/>
  <c r="P9" i="1"/>
  <c r="O10" i="1"/>
  <c r="L19" i="1"/>
  <c r="L25" i="1"/>
  <c r="P25" i="1"/>
  <c r="M10" i="1"/>
  <c r="O15" i="1"/>
  <c r="N16" i="1"/>
  <c r="M19" i="1"/>
  <c r="M25" i="1"/>
  <c r="L26" i="1"/>
  <c r="M15" i="1"/>
  <c r="N10" i="1"/>
  <c r="L15" i="1"/>
  <c r="L10" i="1"/>
  <c r="N24" i="1" l="1"/>
  <c r="N29" i="1"/>
  <c r="P21" i="1"/>
  <c r="L29" i="1"/>
  <c r="R9" i="1"/>
  <c r="R63" i="1"/>
  <c r="O31" i="1"/>
  <c r="N20" i="1"/>
  <c r="R34" i="1"/>
  <c r="L31" i="1"/>
  <c r="M24" i="1"/>
  <c r="O29" i="1"/>
  <c r="O11" i="1"/>
  <c r="O12" i="1" s="1"/>
  <c r="N31" i="1"/>
  <c r="P31" i="1"/>
  <c r="R38" i="1"/>
  <c r="R42" i="1"/>
  <c r="R10" i="1"/>
  <c r="P30" i="1"/>
  <c r="O24" i="1"/>
  <c r="O27" i="1" s="1"/>
  <c r="L39" i="1"/>
  <c r="R39" i="1" s="1"/>
  <c r="O16" i="1"/>
  <c r="R79" i="1"/>
  <c r="R25" i="1"/>
  <c r="L30" i="1"/>
  <c r="R57" i="1"/>
  <c r="R15" i="1"/>
  <c r="P19" i="1"/>
  <c r="L12" i="1"/>
  <c r="N19" i="1"/>
  <c r="N30" i="1"/>
  <c r="R48" i="1"/>
  <c r="R50" i="1"/>
  <c r="M30" i="1"/>
  <c r="L21" i="1"/>
  <c r="N21" i="1"/>
  <c r="M21" i="1"/>
  <c r="M16" i="1"/>
  <c r="R71" i="1"/>
  <c r="P16" i="1"/>
  <c r="R35" i="1"/>
  <c r="L17" i="1"/>
  <c r="R37" i="1"/>
  <c r="R46" i="1"/>
  <c r="R45" i="1"/>
  <c r="R36" i="1"/>
  <c r="L24" i="1"/>
  <c r="M14" i="1"/>
  <c r="M17" i="1" s="1"/>
  <c r="M20" i="1"/>
  <c r="M26" i="1"/>
  <c r="R49" i="1"/>
  <c r="P11" i="1"/>
  <c r="P12" i="1" s="1"/>
  <c r="M11" i="1"/>
  <c r="M12" i="1" s="1"/>
  <c r="P14" i="1"/>
  <c r="O14" i="1"/>
  <c r="N11" i="1"/>
  <c r="N14" i="1"/>
  <c r="N17" i="1" s="1"/>
  <c r="N26" i="1"/>
  <c r="N27" i="1" s="1"/>
  <c r="M29" i="1"/>
  <c r="M32" i="1" s="1"/>
  <c r="P26" i="1"/>
  <c r="P27" i="1" s="1"/>
  <c r="P20" i="1"/>
  <c r="O20" i="1"/>
  <c r="O22" i="1" s="1"/>
  <c r="R31" i="1" l="1"/>
  <c r="O32" i="1"/>
  <c r="L51" i="1"/>
  <c r="P32" i="1"/>
  <c r="L32" i="1"/>
  <c r="O51" i="1"/>
  <c r="M27" i="1"/>
  <c r="N32" i="1"/>
  <c r="R32" i="1" s="1"/>
  <c r="P51" i="1"/>
  <c r="R19" i="1"/>
  <c r="R30" i="1"/>
  <c r="R29" i="1"/>
  <c r="O17" i="1"/>
  <c r="O52" i="1" s="1"/>
  <c r="R16" i="1"/>
  <c r="R20" i="1"/>
  <c r="R21" i="1"/>
  <c r="P22" i="1"/>
  <c r="P17" i="1"/>
  <c r="R11" i="1"/>
  <c r="L22" i="1"/>
  <c r="N22" i="1"/>
  <c r="M22" i="1"/>
  <c r="R26" i="1"/>
  <c r="L27" i="1"/>
  <c r="R24" i="1"/>
  <c r="R14" i="1"/>
  <c r="N51" i="1"/>
  <c r="N12" i="1"/>
  <c r="M51" i="1"/>
  <c r="R17" i="1"/>
  <c r="O53" i="1" l="1"/>
  <c r="O80" i="1" s="1"/>
  <c r="O81" i="1" s="1"/>
  <c r="M52" i="1"/>
  <c r="L52" i="1"/>
  <c r="N52" i="1"/>
  <c r="N53" i="1" s="1"/>
  <c r="N80" i="1" s="1"/>
  <c r="N81" i="1" s="1"/>
  <c r="N82" i="1" s="1"/>
  <c r="N83" i="1" s="1"/>
  <c r="P52" i="1"/>
  <c r="P53" i="1" s="1"/>
  <c r="P80" i="1" s="1"/>
  <c r="P81" i="1" s="1"/>
  <c r="P82" i="1" s="1"/>
  <c r="P83" i="1" s="1"/>
  <c r="M53" i="1"/>
  <c r="M80" i="1" s="1"/>
  <c r="M81" i="1" s="1"/>
  <c r="M82" i="1" s="1"/>
  <c r="M83" i="1" s="1"/>
  <c r="R27" i="1"/>
  <c r="R22" i="1"/>
  <c r="O82" i="1"/>
  <c r="O83" i="1" s="1"/>
  <c r="R12" i="1"/>
  <c r="R51" i="1"/>
  <c r="R52" i="1" l="1"/>
  <c r="L53" i="1"/>
  <c r="L80" i="1" s="1"/>
  <c r="L81" i="1" l="1"/>
  <c r="L82" i="1" s="1"/>
  <c r="R82" i="1" s="1"/>
  <c r="R53" i="1"/>
  <c r="L83" i="1" l="1"/>
  <c r="R83" i="1" s="1"/>
  <c r="R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Robillard, Megan M.</author>
  </authors>
  <commentList>
    <comment ref="A7" authorId="0" shapeId="0" xr:uid="{00000000-0006-0000-0000-000001000000}">
      <text>
        <r>
          <rPr>
            <sz val="9"/>
            <color indexed="81"/>
            <rFont val="Tahoma"/>
            <family val="2"/>
          </rPr>
          <t>Fill in the name of the Principal Investigator and Co-Principal Investigator and the current annual salary. Indicate if the time requested is for reassignment, extra duty days (summer or academic year), or for MSUAASF employees what percent of their time will be charged to the grant.</t>
        </r>
      </text>
    </comment>
    <comment ref="K9" authorId="0" shapeId="0" xr:uid="{00000000-0006-0000-0000-000002000000}">
      <text>
        <r>
          <rPr>
            <sz val="9"/>
            <color indexed="81"/>
            <rFont val="Tahoma"/>
            <family val="2"/>
          </rPr>
          <t>Research and Sponsored Programs will verify the individual Fringe Rate.</t>
        </r>
      </text>
    </comment>
    <comment ref="K14" authorId="0" shapeId="0" xr:uid="{00000000-0006-0000-0000-000003000000}">
      <text>
        <r>
          <rPr>
            <sz val="9"/>
            <color indexed="81"/>
            <rFont val="Tahoma"/>
            <family val="2"/>
          </rPr>
          <t>Research and Sponsored Programs will verify the individual Fringe Rate.</t>
        </r>
      </text>
    </comment>
    <comment ref="K19" authorId="0" shapeId="0" xr:uid="{00000000-0006-0000-0000-000004000000}">
      <text>
        <r>
          <rPr>
            <sz val="9"/>
            <color indexed="81"/>
            <rFont val="Tahoma"/>
            <family val="2"/>
          </rPr>
          <t>Research and Sponsored Programs will verify the individual Fringe Rate.</t>
        </r>
      </text>
    </comment>
    <comment ref="K24" authorId="0" shapeId="0" xr:uid="{00000000-0006-0000-0000-000005000000}">
      <text>
        <r>
          <rPr>
            <sz val="9"/>
            <color indexed="81"/>
            <rFont val="Tahoma"/>
            <family val="2"/>
          </rPr>
          <t>Research and Sponsored Programs will verify the individual Fringe Rate.</t>
        </r>
      </text>
    </comment>
    <comment ref="K29" authorId="0" shapeId="0" xr:uid="{00000000-0006-0000-0000-000006000000}">
      <text>
        <r>
          <rPr>
            <sz val="9"/>
            <color indexed="81"/>
            <rFont val="Tahoma"/>
            <family val="2"/>
          </rPr>
          <t>Research and Sponsored Programs will verify the individual Fringe Rate.</t>
        </r>
      </text>
    </comment>
    <comment ref="B33" authorId="0" shapeId="0" xr:uid="{00000000-0006-0000-0000-000007000000}">
      <text>
        <r>
          <rPr>
            <sz val="9"/>
            <color indexed="81"/>
            <rFont val="Tahoma"/>
            <family val="2"/>
          </rPr>
          <t xml:space="preserve">List any additional staff that will be paid or working on the grant. </t>
        </r>
      </text>
    </comment>
    <comment ref="D33" authorId="0" shapeId="0" xr:uid="{00000000-0006-0000-0000-000008000000}">
      <text>
        <r>
          <rPr>
            <sz val="9"/>
            <color indexed="81"/>
            <rFont val="Tahoma"/>
            <family val="2"/>
          </rPr>
          <t>Enter the annual salary for the project staff</t>
        </r>
      </text>
    </comment>
    <comment ref="F33" authorId="0" shapeId="0" xr:uid="{00000000-0006-0000-0000-000009000000}">
      <text>
        <r>
          <rPr>
            <sz val="9"/>
            <color indexed="81"/>
            <rFont val="Tahoma"/>
            <family val="2"/>
          </rPr>
          <t>Enter estimated percent time research staff will be working on the project.</t>
        </r>
      </text>
    </comment>
    <comment ref="G33" authorId="0" shapeId="0" xr:uid="{00000000-0006-0000-0000-00000A000000}">
      <text>
        <r>
          <rPr>
            <sz val="9"/>
            <color indexed="81"/>
            <rFont val="Tahoma"/>
            <family val="2"/>
          </rPr>
          <t>Enter estimated percent time research staff will be working on the project.</t>
        </r>
      </text>
    </comment>
    <comment ref="H33" authorId="0" shapeId="0" xr:uid="{00000000-0006-0000-0000-00000B000000}">
      <text>
        <r>
          <rPr>
            <sz val="9"/>
            <color indexed="81"/>
            <rFont val="Tahoma"/>
            <family val="2"/>
          </rPr>
          <t>Enter estimated percent time research staff will be working on the project.</t>
        </r>
      </text>
    </comment>
    <comment ref="I33" authorId="0" shapeId="0" xr:uid="{00000000-0006-0000-0000-00000C000000}">
      <text>
        <r>
          <rPr>
            <sz val="9"/>
            <color indexed="81"/>
            <rFont val="Tahoma"/>
            <family val="2"/>
          </rPr>
          <t>Enter estimated percent time research staff will be working on the project.</t>
        </r>
      </text>
    </comment>
    <comment ref="J33" authorId="0" shapeId="0" xr:uid="{00000000-0006-0000-0000-00000D000000}">
      <text>
        <r>
          <rPr>
            <sz val="9"/>
            <color indexed="81"/>
            <rFont val="Tahoma"/>
            <family val="2"/>
          </rPr>
          <t>Enter estimated percent time research staff will be working on the project.</t>
        </r>
      </text>
    </comment>
    <comment ref="K34" authorId="0" shapeId="0" xr:uid="{00000000-0006-0000-0000-00000E000000}">
      <text>
        <r>
          <rPr>
            <sz val="9"/>
            <color indexed="81"/>
            <rFont val="Tahoma"/>
            <family val="2"/>
          </rPr>
          <t>Research and Sponsored Programs will verify the individual Fringe Rate.</t>
        </r>
      </text>
    </comment>
    <comment ref="B41" authorId="0" shapeId="0" xr:uid="{00000000-0006-0000-0000-00000F000000}">
      <text>
        <r>
          <rPr>
            <sz val="9"/>
            <color indexed="81"/>
            <rFont val="Tahoma"/>
            <family val="2"/>
          </rPr>
          <t>Indicate if any graduate research assistants will be working on the project and the number of semesters they will be paid. Also indicate if graduate students will be paid during summer or during semester breaks, the hourly rate, and estimated number of hours.</t>
        </r>
      </text>
    </comment>
    <comment ref="E41" authorId="0" shapeId="0" xr:uid="{00000000-0006-0000-0000-000010000000}">
      <text>
        <r>
          <rPr>
            <sz val="9"/>
            <color indexed="81"/>
            <rFont val="Tahoma"/>
            <family val="2"/>
          </rPr>
          <t>Graduate student assistant stipend is $4,625/semester.</t>
        </r>
      </text>
    </comment>
    <comment ref="E44" authorId="0" shapeId="0" xr:uid="{00000000-0006-0000-0000-000011000000}">
      <text>
        <r>
          <rPr>
            <sz val="9"/>
            <color indexed="81"/>
            <rFont val="Tahoma"/>
            <family val="2"/>
          </rPr>
          <t xml:space="preserve">Indicate the cost/hour you would like to pay the graduate student during summer or semester breaks.
</t>
        </r>
      </text>
    </comment>
    <comment ref="B47" authorId="0" shapeId="0" xr:uid="{00000000-0006-0000-0000-000012000000}">
      <text>
        <r>
          <rPr>
            <sz val="9"/>
            <color indexed="81"/>
            <rFont val="Tahoma"/>
            <family val="2"/>
          </rPr>
          <t>Indicate if any hourly, undergraduate student workers will be working on the project.</t>
        </r>
      </text>
    </comment>
    <comment ref="E47" authorId="0" shapeId="0" xr:uid="{00000000-0006-0000-0000-000013000000}">
      <text>
        <r>
          <rPr>
            <sz val="9"/>
            <color indexed="81"/>
            <rFont val="Tahoma"/>
            <family val="2"/>
          </rPr>
          <t xml:space="preserve">Indicate the cost/hour you would like to pay the undergraduate worker.  
</t>
        </r>
      </text>
    </comment>
    <comment ref="F47" authorId="0" shapeId="0" xr:uid="{00000000-0006-0000-0000-000014000000}">
      <text>
        <r>
          <rPr>
            <sz val="9"/>
            <color indexed="81"/>
            <rFont val="Tahoma"/>
            <family val="2"/>
          </rPr>
          <t>Include the total number of hours  you estimate the student to work on the project each year.</t>
        </r>
      </text>
    </comment>
    <comment ref="A55" authorId="0" shapeId="0" xr:uid="{00000000-0006-0000-0000-000015000000}">
      <text>
        <r>
          <rPr>
            <sz val="9"/>
            <color indexed="81"/>
            <rFont val="Tahoma"/>
            <family val="2"/>
          </rPr>
          <t>1. Enter brief description of the domestic and/or international travel .
2. Enter total amount on right for each year travel funds are requested.</t>
        </r>
      </text>
    </comment>
    <comment ref="A59" authorId="0" shapeId="0" xr:uid="{00000000-0006-0000-0000-000016000000}">
      <text>
        <r>
          <rPr>
            <sz val="9"/>
            <color indexed="81"/>
            <rFont val="Tahoma"/>
            <family val="2"/>
          </rPr>
          <t>List individual equipment items that will need to be purchased to complete project that are $5,000 or MORE for each item. List the total cost on the right for the year the Equipment will be purchased.</t>
        </r>
      </text>
    </comment>
    <comment ref="A65" authorId="0" shapeId="0" xr:uid="{00000000-0006-0000-0000-000017000000}">
      <text>
        <r>
          <rPr>
            <sz val="9"/>
            <color indexed="81"/>
            <rFont val="Tahoma"/>
            <family val="2"/>
          </rPr>
          <t>List all consumable materials and supplies required for the project, and list the amount needed each year on the right.</t>
        </r>
      </text>
    </comment>
    <comment ref="A73" authorId="0" shapeId="0" xr:uid="{00000000-0006-0000-0000-000018000000}">
      <text>
        <r>
          <rPr>
            <sz val="9"/>
            <color indexed="81"/>
            <rFont val="Tahoma"/>
            <family val="2"/>
          </rPr>
          <t>List any other expenses that are required for the grant, such as subawards, tuition remission,  other participant costs, etc. and enter the amount needed each year on the right.</t>
        </r>
      </text>
    </comment>
    <comment ref="J81" authorId="0" shapeId="0" xr:uid="{00000000-0006-0000-0000-000019000000}">
      <text>
        <r>
          <rPr>
            <sz val="9"/>
            <color indexed="81"/>
            <rFont val="Tahoma"/>
            <charset val="1"/>
          </rPr>
          <t>Research and Sponsored Programs will calculate any Modified Total Direct Costs</t>
        </r>
      </text>
    </comment>
  </commentList>
</comments>
</file>

<file path=xl/sharedStrings.xml><?xml version="1.0" encoding="utf-8"?>
<sst xmlns="http://schemas.openxmlformats.org/spreadsheetml/2006/main" count="121" uniqueCount="84">
  <si>
    <t>Principal Investigator:</t>
  </si>
  <si>
    <t>Project Title:</t>
  </si>
  <si>
    <t>Salaries and Wages:</t>
  </si>
  <si>
    <t>Principal Investigator</t>
  </si>
  <si>
    <t>Co-Principal Investigator</t>
  </si>
  <si>
    <t>Graduate Research Assistant</t>
  </si>
  <si>
    <t>Year 1</t>
  </si>
  <si>
    <t>Year 2</t>
  </si>
  <si>
    <t>Year 3</t>
  </si>
  <si>
    <t>Total</t>
  </si>
  <si>
    <t>Salary Rate</t>
  </si>
  <si>
    <t>1. IFO - Academic Credit Reassignment</t>
  </si>
  <si>
    <t>2. IFO - Academic Year -- Extra Duty Days</t>
  </si>
  <si>
    <t>3. IFO -Summer -- Extra Duty Days</t>
  </si>
  <si>
    <t>Fringe Rate</t>
  </si>
  <si>
    <t>Fringe</t>
  </si>
  <si>
    <t xml:space="preserve">Estimated Start Date: </t>
  </si>
  <si>
    <t>Travel:</t>
  </si>
  <si>
    <t>Domestic Travel</t>
  </si>
  <si>
    <t>International Travel</t>
  </si>
  <si>
    <t>Supplies:</t>
  </si>
  <si>
    <t>Other Expenses:</t>
  </si>
  <si>
    <t>Equipment:</t>
  </si>
  <si>
    <t>Total Other Expenses:</t>
  </si>
  <si>
    <t>Total Supplies:</t>
  </si>
  <si>
    <t>Total Equipment:</t>
  </si>
  <si>
    <t>Total Salaries/Wages/Fringe:</t>
  </si>
  <si>
    <t>TOTAL DIRECT COSTS:</t>
  </si>
  <si>
    <t>TOTAL PROJECT COSTS:</t>
  </si>
  <si>
    <t>Individual Items &gt; $5000.00 Only (List Below)</t>
  </si>
  <si>
    <t>Project Staff</t>
  </si>
  <si>
    <t>Federally Negotiated Rate:</t>
  </si>
  <si>
    <t>Non-federal Rate:</t>
  </si>
  <si>
    <t>1.  Academic Year (full-time student)</t>
  </si>
  <si>
    <t>Year 1 Hours</t>
  </si>
  <si>
    <t>Year 2 Hours</t>
  </si>
  <si>
    <t>Year 3 Hours</t>
  </si>
  <si>
    <t>Year 1 #Credits / Duty Days</t>
  </si>
  <si>
    <t>Year 2  #Credits / Duty Days</t>
  </si>
  <si>
    <t>Year 3 #Credits / Duty Days</t>
  </si>
  <si>
    <t>Total Travel:</t>
  </si>
  <si>
    <t xml:space="preserve">Year 1      Percent Time </t>
  </si>
  <si>
    <t xml:space="preserve">Year 2      Percent Time </t>
  </si>
  <si>
    <t xml:space="preserve">Year 3      Percent Time </t>
  </si>
  <si>
    <t>Current Annual Salary</t>
  </si>
  <si>
    <t xml:space="preserve">Year 1                         # Semesters </t>
  </si>
  <si>
    <t xml:space="preserve">Year 2                         # Semesters </t>
  </si>
  <si>
    <t xml:space="preserve">Year 3                         # Semesters </t>
  </si>
  <si>
    <t>Hourly Rate</t>
  </si>
  <si>
    <t>Year 4</t>
  </si>
  <si>
    <t>Year 5</t>
  </si>
  <si>
    <t>Year 4 #Credits / Duty Days</t>
  </si>
  <si>
    <t>Year 5 #Credits / Duty Days</t>
  </si>
  <si>
    <t xml:space="preserve">Year 4      Percent Time </t>
  </si>
  <si>
    <t xml:space="preserve">Year 5      Percent Time </t>
  </si>
  <si>
    <t xml:space="preserve">Year 4                         # Semesters </t>
  </si>
  <si>
    <t xml:space="preserve">Year 5                         # Semesters </t>
  </si>
  <si>
    <t>Year 4 Hours</t>
  </si>
  <si>
    <t>Year 5 Hours</t>
  </si>
  <si>
    <t>FRINGE</t>
  </si>
  <si>
    <t>Total Fringe</t>
  </si>
  <si>
    <t>Total Salary and Wages</t>
  </si>
  <si>
    <t>MODIFIED TOTAL DIRECT COSTS:</t>
  </si>
  <si>
    <t>F&amp;A COSTS:</t>
  </si>
  <si>
    <t>F&amp;A RATES</t>
  </si>
  <si>
    <t>*Assignments and salary must align with the associated union requirements.</t>
  </si>
  <si>
    <t>*Be sure to use the most current GA rates</t>
  </si>
  <si>
    <t>*All SCSU travel guidelines and requirements apply to sponsored project funding</t>
  </si>
  <si>
    <t xml:space="preserve">* Information and requirements for student payroll </t>
  </si>
  <si>
    <t>*All SCSU purchasing guidelines and requirements apply to sponsored project funding</t>
  </si>
  <si>
    <t xml:space="preserve">*During sabbatical, IFO contract does not allow for extra duty pay. </t>
  </si>
  <si>
    <t>1a.  Academic Year Stipend -- 2 Semesters</t>
  </si>
  <si>
    <t>1b. Academic Year Tuition</t>
  </si>
  <si>
    <t>Participant Support Costs***</t>
  </si>
  <si>
    <r>
      <rPr>
        <b/>
        <sz val="11"/>
        <color theme="1"/>
        <rFont val="Calibri Light"/>
        <family val="2"/>
        <scheme val="major"/>
      </rPr>
      <t>**Subawards/Subcontracts</t>
    </r>
    <r>
      <rPr>
        <sz val="11"/>
        <color theme="1"/>
        <rFont val="Calibri Light"/>
        <family val="2"/>
        <scheme val="major"/>
      </rPr>
      <t xml:space="preserve"> are awards provided by a pass-through entity to a subrecipient for the subrecipient to carry out part of a sponsoredl award received by the pass-through entity (2 CFR 200.92).</t>
    </r>
  </si>
  <si>
    <t>Consultants*</t>
  </si>
  <si>
    <t>Subawards/Subcontracts**</t>
  </si>
  <si>
    <r>
      <rPr>
        <b/>
        <sz val="11"/>
        <color rgb="FF202124"/>
        <rFont val="Calibri Light"/>
        <family val="2"/>
        <scheme val="major"/>
      </rPr>
      <t>***Participant Support Costs</t>
    </r>
    <r>
      <rPr>
        <sz val="11"/>
        <color rgb="FF202124"/>
        <rFont val="Calibri Light"/>
        <family val="2"/>
        <scheme val="major"/>
      </rPr>
      <t xml:space="preserve"> are direct costs for items such as stipends or subsistence allowances, travel allowances, and registration fees paid to or on behalf of participants or trainees (not employees) in connection with conferences, or training projects (2 CFR §200.1).</t>
    </r>
  </si>
  <si>
    <r>
      <rPr>
        <b/>
        <sz val="11"/>
        <color theme="1"/>
        <rFont val="Calibri Light"/>
        <family val="2"/>
        <scheme val="major"/>
      </rPr>
      <t>*Consultants</t>
    </r>
    <r>
      <rPr>
        <sz val="11"/>
        <color theme="1"/>
        <rFont val="Calibri Light"/>
        <family val="2"/>
        <scheme val="major"/>
      </rPr>
      <t xml:space="preserve"> costs are professional/consultant services rendered by persons who are members of a particular profession or possess a special skill are services, and who are not employees of the contractor (2 CFR 200.459). </t>
    </r>
  </si>
  <si>
    <r>
      <rPr>
        <b/>
        <u/>
        <sz val="14"/>
        <rFont val="Calibri"/>
        <family val="2"/>
        <scheme val="minor"/>
      </rPr>
      <t>INSTRUCTIONS</t>
    </r>
    <r>
      <rPr>
        <b/>
        <sz val="14"/>
        <rFont val="Calibri"/>
        <family val="2"/>
        <scheme val="minor"/>
      </rPr>
      <t>:</t>
    </r>
    <r>
      <rPr>
        <b/>
        <sz val="14"/>
        <color rgb="FFFF0000"/>
        <rFont val="Calibri"/>
        <family val="2"/>
        <scheme val="minor"/>
      </rPr>
      <t xml:space="preserve"> </t>
    </r>
    <r>
      <rPr>
        <sz val="14"/>
        <color rgb="FFC00000"/>
        <rFont val="Calibri"/>
        <family val="2"/>
        <scheme val="minor"/>
      </rPr>
      <t xml:space="preserve">Complete this SCSU budget worksheet to estimate the total costs for your sponsored project.  Complete the grey fields as needed and the form will automatically calculate the budget for each year. 
There are comments that provide additional context/instruction for each section, which are indicated by a red notation on the upper right side of the cell.  
</t>
    </r>
    <r>
      <rPr>
        <b/>
        <sz val="14"/>
        <color rgb="FFC00000"/>
        <rFont val="Calibri"/>
        <family val="2"/>
        <scheme val="minor"/>
      </rPr>
      <t>Please draft the budget worksheet and send to your Research and Sponsored Programs (RSP) contact for further discussion and refinement. Once finalized, RSP will assist with formatting to funding agency requirements.                         Revised- 8/29/2023</t>
    </r>
  </si>
  <si>
    <t>Student Workers - Hourly Employment</t>
  </si>
  <si>
    <t>2.  Summer/semester break work (Hourly Rate * Hours Worked)</t>
  </si>
  <si>
    <t>2.  Summer/semester break work</t>
  </si>
  <si>
    <t>Cost/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</si>
</sst>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0.0%"/>
  </numFmts>
  <fonts count="24" x14ac:knownFonts="1">
    <font>
      <sz val="11"/>
      <color theme="1"/>
      <name val="Calibri"/>
      <family val="2"/>
      <scheme val="minor"/>
    </font>
    <font>
      <sz val="11"/>
      <color theme="1"/>
      <name val="Calibri"/>
      <family val="2"/>
      <scheme val="minor"/>
    </font>
    <font>
      <sz val="9"/>
      <color indexed="81"/>
      <name val="Tahoma"/>
      <family val="2"/>
    </font>
    <font>
      <sz val="9"/>
      <color indexed="81"/>
      <name val="Tahoma"/>
      <charset val="1"/>
    </font>
    <font>
      <b/>
      <sz val="12"/>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i/>
      <sz val="12"/>
      <color theme="1"/>
      <name val="Calibri"/>
      <family val="2"/>
      <scheme val="minor"/>
    </font>
    <font>
      <b/>
      <i/>
      <sz val="12"/>
      <color theme="1"/>
      <name val="Calibri"/>
      <family val="2"/>
      <scheme val="minor"/>
    </font>
    <font>
      <b/>
      <i/>
      <sz val="12"/>
      <name val="Calibri"/>
      <family val="2"/>
      <scheme val="minor"/>
    </font>
    <font>
      <sz val="12"/>
      <name val="Calibri"/>
      <family val="2"/>
      <scheme val="minor"/>
    </font>
    <font>
      <i/>
      <sz val="12"/>
      <color rgb="FFC00000"/>
      <name val="Calibri"/>
      <family val="2"/>
      <scheme val="minor"/>
    </font>
    <font>
      <b/>
      <sz val="14"/>
      <color rgb="FFFF0000"/>
      <name val="Calibri"/>
      <family val="2"/>
      <scheme val="minor"/>
    </font>
    <font>
      <b/>
      <u/>
      <sz val="14"/>
      <name val="Calibri"/>
      <family val="2"/>
      <scheme val="minor"/>
    </font>
    <font>
      <b/>
      <sz val="14"/>
      <name val="Calibri"/>
      <family val="2"/>
      <scheme val="minor"/>
    </font>
    <font>
      <sz val="14"/>
      <color rgb="FFC00000"/>
      <name val="Calibri"/>
      <family val="2"/>
      <scheme val="minor"/>
    </font>
    <font>
      <b/>
      <sz val="14"/>
      <color rgb="FFC00000"/>
      <name val="Calibri"/>
      <family val="2"/>
      <scheme val="minor"/>
    </font>
    <font>
      <u/>
      <sz val="11"/>
      <color theme="10"/>
      <name val="Calibri"/>
      <family val="2"/>
      <scheme val="minor"/>
    </font>
    <font>
      <i/>
      <u/>
      <sz val="12"/>
      <color theme="10"/>
      <name val="Calibri"/>
      <family val="2"/>
      <scheme val="minor"/>
    </font>
    <font>
      <sz val="11"/>
      <color theme="1"/>
      <name val="Calibri Light"/>
      <family val="2"/>
      <scheme val="major"/>
    </font>
    <font>
      <b/>
      <sz val="11"/>
      <color theme="1"/>
      <name val="Calibri Light"/>
      <family val="2"/>
      <scheme val="major"/>
    </font>
    <font>
      <sz val="11"/>
      <color rgb="FF202124"/>
      <name val="Calibri Light"/>
      <family val="2"/>
      <scheme val="major"/>
    </font>
    <font>
      <b/>
      <sz val="11"/>
      <color rgb="FF202124"/>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107">
    <xf numFmtId="0" fontId="0" fillId="0" borderId="0" xfId="0"/>
    <xf numFmtId="0" fontId="5" fillId="0" borderId="0" xfId="0" applyFont="1" applyFill="1"/>
    <xf numFmtId="0" fontId="5" fillId="2" borderId="3" xfId="0" applyFont="1" applyFill="1" applyBorder="1" applyProtection="1">
      <protection locked="0"/>
    </xf>
    <xf numFmtId="0" fontId="5" fillId="0" borderId="0" xfId="0" applyFont="1" applyFill="1" applyBorder="1"/>
    <xf numFmtId="0" fontId="5" fillId="0" borderId="1" xfId="0" applyFont="1" applyFill="1" applyBorder="1" applyAlignment="1"/>
    <xf numFmtId="0" fontId="5" fillId="0" borderId="1" xfId="0" applyFont="1" applyFill="1" applyBorder="1"/>
    <xf numFmtId="0" fontId="6" fillId="0" borderId="0" xfId="0" applyFont="1" applyFill="1"/>
    <xf numFmtId="0" fontId="6" fillId="0" borderId="0" xfId="0" applyFont="1" applyFill="1" applyAlignment="1">
      <alignment horizontal="center" wrapText="1"/>
    </xf>
    <xf numFmtId="0" fontId="6" fillId="0" borderId="0" xfId="0" applyFont="1" applyFill="1" applyAlignment="1">
      <alignment horizontal="center"/>
    </xf>
    <xf numFmtId="0" fontId="5" fillId="0" borderId="4" xfId="0" applyFont="1" applyFill="1" applyBorder="1"/>
    <xf numFmtId="0" fontId="5" fillId="2" borderId="8" xfId="0" applyFont="1" applyFill="1" applyBorder="1" applyProtection="1">
      <protection locked="0"/>
    </xf>
    <xf numFmtId="164" fontId="5" fillId="2" borderId="8" xfId="0" applyNumberFormat="1" applyFont="1" applyFill="1" applyBorder="1" applyProtection="1">
      <protection locked="0"/>
    </xf>
    <xf numFmtId="2" fontId="7" fillId="3" borderId="0" xfId="0" applyNumberFormat="1" applyFont="1" applyFill="1" applyAlignment="1">
      <alignment horizontal="center"/>
    </xf>
    <xf numFmtId="0" fontId="5" fillId="0" borderId="0" xfId="0" applyFont="1" applyFill="1" applyAlignment="1">
      <alignment horizontal="center"/>
    </xf>
    <xf numFmtId="164" fontId="5" fillId="0" borderId="0" xfId="0" applyNumberFormat="1" applyFont="1" applyFill="1" applyAlignment="1">
      <alignment horizontal="center"/>
    </xf>
    <xf numFmtId="0" fontId="5" fillId="2" borderId="8" xfId="0" applyFont="1" applyFill="1" applyBorder="1" applyAlignment="1" applyProtection="1">
      <alignment horizontal="center"/>
      <protection locked="0"/>
    </xf>
    <xf numFmtId="9" fontId="5" fillId="0" borderId="0" xfId="0" applyNumberFormat="1" applyFont="1" applyFill="1" applyAlignment="1">
      <alignment horizontal="center"/>
    </xf>
    <xf numFmtId="164" fontId="5" fillId="0" borderId="4" xfId="0" applyNumberFormat="1" applyFont="1" applyFill="1" applyBorder="1"/>
    <xf numFmtId="164" fontId="5" fillId="0" borderId="0" xfId="0" applyNumberFormat="1" applyFont="1" applyFill="1"/>
    <xf numFmtId="0" fontId="5" fillId="0" borderId="0" xfId="0" applyFont="1" applyFill="1" applyBorder="1" applyAlignment="1" applyProtection="1">
      <alignment horizontal="center"/>
      <protection locked="0"/>
    </xf>
    <xf numFmtId="9" fontId="6" fillId="0" borderId="0" xfId="0" applyNumberFormat="1" applyFont="1" applyFill="1" applyAlignment="1">
      <alignment horizontal="center"/>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6" fillId="0" borderId="1" xfId="0" applyFont="1" applyFill="1" applyBorder="1"/>
    <xf numFmtId="0" fontId="6" fillId="0" borderId="1" xfId="0" applyFont="1" applyFill="1" applyBorder="1" applyAlignment="1">
      <alignment horizontal="center" wrapText="1"/>
    </xf>
    <xf numFmtId="0" fontId="6" fillId="0" borderId="0" xfId="0" applyFont="1" applyFill="1" applyBorder="1" applyAlignment="1">
      <alignment wrapText="1"/>
    </xf>
    <xf numFmtId="0" fontId="6" fillId="0" borderId="5" xfId="0" applyFont="1" applyFill="1" applyBorder="1" applyAlignment="1">
      <alignment horizontal="center"/>
    </xf>
    <xf numFmtId="0" fontId="5" fillId="0" borderId="3" xfId="0" applyFont="1" applyFill="1" applyBorder="1"/>
    <xf numFmtId="164" fontId="5" fillId="0" borderId="4" xfId="0" applyNumberFormat="1" applyFont="1" applyFill="1" applyBorder="1" applyProtection="1">
      <protection locked="0"/>
    </xf>
    <xf numFmtId="9" fontId="5" fillId="2" borderId="8" xfId="1" applyFont="1" applyFill="1" applyBorder="1" applyAlignment="1" applyProtection="1">
      <alignment horizontal="center"/>
      <protection locked="0"/>
    </xf>
    <xf numFmtId="0" fontId="5" fillId="0" borderId="11" xfId="0" applyFont="1" applyFill="1" applyBorder="1" applyAlignment="1" applyProtection="1">
      <alignment horizontal="left"/>
      <protection locked="0"/>
    </xf>
    <xf numFmtId="164" fontId="5" fillId="0" borderId="11" xfId="0" applyNumberFormat="1" applyFont="1" applyFill="1" applyBorder="1" applyProtection="1">
      <protection locked="0"/>
    </xf>
    <xf numFmtId="164" fontId="5" fillId="0" borderId="0" xfId="0" applyNumberFormat="1" applyFont="1" applyFill="1" applyBorder="1" applyProtection="1">
      <protection locked="0"/>
    </xf>
    <xf numFmtId="9" fontId="5" fillId="0" borderId="11" xfId="1" applyFont="1" applyFill="1" applyBorder="1" applyAlignment="1" applyProtection="1">
      <alignment horizontal="center"/>
      <protection locked="0"/>
    </xf>
    <xf numFmtId="0" fontId="5" fillId="0" borderId="14" xfId="0" applyFont="1" applyFill="1" applyBorder="1" applyAlignment="1" applyProtection="1">
      <alignment horizontal="left"/>
      <protection locked="0"/>
    </xf>
    <xf numFmtId="164" fontId="5" fillId="0" borderId="14" xfId="0" applyNumberFormat="1" applyFont="1" applyFill="1" applyBorder="1" applyProtection="1">
      <protection locked="0"/>
    </xf>
    <xf numFmtId="9" fontId="5" fillId="0" borderId="14" xfId="1" applyFont="1" applyFill="1" applyBorder="1" applyAlignment="1" applyProtection="1">
      <alignment horizontal="center"/>
      <protection locked="0"/>
    </xf>
    <xf numFmtId="0" fontId="6" fillId="0" borderId="1" xfId="0" applyFont="1" applyFill="1" applyBorder="1" applyAlignment="1">
      <alignment wrapText="1"/>
    </xf>
    <xf numFmtId="10" fontId="5" fillId="0" borderId="0" xfId="0" applyNumberFormat="1" applyFont="1" applyFill="1" applyAlignment="1">
      <alignment horizontal="center"/>
    </xf>
    <xf numFmtId="8" fontId="5" fillId="2" borderId="8" xfId="0" applyNumberFormat="1" applyFont="1" applyFill="1" applyBorder="1" applyProtection="1">
      <protection locked="0"/>
    </xf>
    <xf numFmtId="10" fontId="6" fillId="0" borderId="0" xfId="0" applyNumberFormat="1" applyFont="1" applyFill="1" applyAlignment="1">
      <alignment horizontal="center"/>
    </xf>
    <xf numFmtId="10" fontId="6" fillId="0" borderId="5" xfId="0" applyNumberFormat="1" applyFont="1" applyFill="1" applyBorder="1" applyAlignment="1">
      <alignment horizontal="center"/>
    </xf>
    <xf numFmtId="6" fontId="5" fillId="2" borderId="8" xfId="0" applyNumberFormat="1" applyFont="1" applyFill="1" applyBorder="1" applyProtection="1">
      <protection locked="0"/>
    </xf>
    <xf numFmtId="10" fontId="5" fillId="0" borderId="4" xfId="0" applyNumberFormat="1" applyFont="1" applyFill="1" applyBorder="1" applyAlignment="1">
      <alignment horizontal="center"/>
    </xf>
    <xf numFmtId="9" fontId="6" fillId="0" borderId="1" xfId="0" applyNumberFormat="1" applyFont="1" applyFill="1" applyBorder="1" applyAlignment="1">
      <alignment horizontal="center"/>
    </xf>
    <xf numFmtId="9" fontId="6" fillId="0" borderId="5" xfId="1" applyFont="1" applyFill="1" applyBorder="1" applyAlignment="1" applyProtection="1">
      <alignment horizontal="center"/>
      <protection locked="0"/>
    </xf>
    <xf numFmtId="164" fontId="5" fillId="0" borderId="3" xfId="0" applyNumberFormat="1" applyFont="1" applyFill="1" applyBorder="1"/>
    <xf numFmtId="164" fontId="5" fillId="0" borderId="2" xfId="0" applyNumberFormat="1" applyFont="1" applyFill="1" applyBorder="1"/>
    <xf numFmtId="0" fontId="9" fillId="0" borderId="1" xfId="0" applyFont="1" applyFill="1" applyBorder="1"/>
    <xf numFmtId="164" fontId="5" fillId="0" borderId="8" xfId="0" applyNumberFormat="1" applyFont="1" applyFill="1" applyBorder="1"/>
    <xf numFmtId="0" fontId="5" fillId="2" borderId="8" xfId="0" applyFont="1" applyFill="1" applyBorder="1" applyAlignment="1" applyProtection="1">
      <alignment horizontal="left"/>
      <protection locked="0"/>
    </xf>
    <xf numFmtId="0" fontId="9" fillId="0" borderId="5" xfId="0" applyFont="1" applyFill="1" applyBorder="1" applyAlignment="1">
      <alignment horizontal="right"/>
    </xf>
    <xf numFmtId="0" fontId="5" fillId="0" borderId="0" xfId="0" applyFont="1" applyFill="1" applyAlignment="1"/>
    <xf numFmtId="0" fontId="5" fillId="2" borderId="9" xfId="0" applyFont="1" applyFill="1" applyBorder="1" applyAlignment="1" applyProtection="1">
      <protection locked="0"/>
    </xf>
    <xf numFmtId="0" fontId="5" fillId="2" borderId="10" xfId="0" applyFont="1" applyFill="1" applyBorder="1" applyAlignment="1" applyProtection="1">
      <protection locked="0"/>
    </xf>
    <xf numFmtId="0" fontId="5" fillId="0" borderId="0" xfId="0" applyFont="1" applyFill="1" applyProtection="1">
      <protection locked="0"/>
    </xf>
    <xf numFmtId="0" fontId="5" fillId="0" borderId="0" xfId="0" applyFont="1" applyFill="1" applyBorder="1" applyProtection="1">
      <protection locked="0"/>
    </xf>
    <xf numFmtId="0" fontId="9" fillId="0" borderId="0" xfId="0" applyFont="1" applyFill="1" applyBorder="1" applyAlignment="1">
      <alignment horizontal="right"/>
    </xf>
    <xf numFmtId="0" fontId="9" fillId="0" borderId="0" xfId="0" applyFont="1" applyFill="1" applyAlignment="1">
      <alignment horizontal="right"/>
    </xf>
    <xf numFmtId="0" fontId="5" fillId="0" borderId="6" xfId="0" applyFont="1" applyFill="1" applyBorder="1"/>
    <xf numFmtId="164" fontId="5" fillId="0" borderId="7" xfId="0" applyNumberFormat="1" applyFont="1" applyFill="1" applyBorder="1"/>
    <xf numFmtId="0" fontId="4" fillId="0" borderId="0" xfId="0" applyFont="1" applyFill="1" applyBorder="1"/>
    <xf numFmtId="0" fontId="4" fillId="0" borderId="12" xfId="0" applyFont="1" applyFill="1" applyBorder="1" applyAlignment="1"/>
    <xf numFmtId="0" fontId="4" fillId="0" borderId="0" xfId="0" applyFont="1" applyFill="1" applyBorder="1" applyAlignment="1">
      <alignment horizontal="right"/>
    </xf>
    <xf numFmtId="0" fontId="4" fillId="0" borderId="12" xfId="0" applyFont="1" applyFill="1" applyBorder="1" applyAlignment="1">
      <alignment horizontal="right"/>
    </xf>
    <xf numFmtId="164" fontId="6" fillId="0" borderId="4" xfId="0" applyNumberFormat="1" applyFont="1" applyFill="1" applyBorder="1"/>
    <xf numFmtId="164" fontId="6" fillId="0" borderId="0" xfId="0" applyNumberFormat="1" applyFont="1" applyFill="1"/>
    <xf numFmtId="0" fontId="8" fillId="0" borderId="0" xfId="0" applyFont="1" applyFill="1"/>
    <xf numFmtId="0" fontId="10" fillId="0" borderId="0" xfId="0" applyFont="1" applyFill="1" applyBorder="1" applyAlignment="1">
      <alignment horizontal="right"/>
    </xf>
    <xf numFmtId="0" fontId="8" fillId="0" borderId="0" xfId="0" applyFont="1" applyFill="1" applyBorder="1"/>
    <xf numFmtId="164" fontId="9" fillId="0" borderId="4" xfId="0" applyNumberFormat="1" applyFont="1" applyFill="1" applyBorder="1"/>
    <xf numFmtId="0" fontId="11" fillId="0" borderId="0" xfId="0" applyFont="1" applyFill="1" applyBorder="1" applyAlignment="1">
      <alignment horizontal="right"/>
    </xf>
    <xf numFmtId="165" fontId="7" fillId="3" borderId="8" xfId="1" applyNumberFormat="1" applyFont="1" applyFill="1" applyBorder="1" applyProtection="1">
      <protection locked="0"/>
    </xf>
    <xf numFmtId="0" fontId="5" fillId="0" borderId="13" xfId="0" applyFont="1" applyFill="1" applyBorder="1"/>
    <xf numFmtId="164" fontId="6" fillId="0" borderId="3" xfId="0" applyNumberFormat="1" applyFont="1" applyFill="1" applyBorder="1"/>
    <xf numFmtId="164" fontId="6" fillId="0" borderId="8" xfId="0" applyNumberFormat="1" applyFont="1" applyFill="1" applyBorder="1"/>
    <xf numFmtId="0" fontId="12" fillId="0" borderId="0" xfId="0" applyFont="1" applyFill="1"/>
    <xf numFmtId="0" fontId="19" fillId="0" borderId="1" xfId="2" applyFont="1" applyFill="1" applyBorder="1"/>
    <xf numFmtId="0" fontId="19" fillId="0" borderId="0" xfId="2" applyFont="1" applyFill="1"/>
    <xf numFmtId="165" fontId="7" fillId="4" borderId="8" xfId="1" applyNumberFormat="1" applyFont="1" applyFill="1" applyBorder="1" applyAlignment="1">
      <alignment horizontal="center"/>
    </xf>
    <xf numFmtId="0" fontId="13" fillId="0" borderId="1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5"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0" borderId="0" xfId="0" applyFont="1" applyFill="1" applyBorder="1" applyAlignment="1">
      <alignment horizontal="right"/>
    </xf>
    <xf numFmtId="0" fontId="9" fillId="0" borderId="1" xfId="0" applyFont="1" applyFill="1" applyBorder="1" applyAlignment="1">
      <alignment horizontal="right"/>
    </xf>
    <xf numFmtId="0" fontId="9" fillId="0" borderId="5" xfId="0" applyFont="1" applyFill="1" applyBorder="1" applyAlignment="1">
      <alignment horizontal="right"/>
    </xf>
    <xf numFmtId="0" fontId="6" fillId="0" borderId="0" xfId="0" applyFont="1" applyFill="1" applyAlignment="1">
      <alignment horizontal="right"/>
    </xf>
    <xf numFmtId="0" fontId="5" fillId="2" borderId="11" xfId="0" applyFont="1" applyFill="1" applyBorder="1" applyAlignment="1" applyProtection="1">
      <alignment horizontal="left"/>
      <protection locked="0"/>
    </xf>
    <xf numFmtId="0" fontId="8" fillId="0" borderId="0" xfId="0" applyFont="1" applyFill="1" applyAlignment="1">
      <alignment horizontal="right"/>
    </xf>
    <xf numFmtId="0" fontId="8" fillId="0" borderId="0" xfId="0" applyFont="1" applyFill="1" applyBorder="1" applyAlignment="1">
      <alignment horizontal="right"/>
    </xf>
    <xf numFmtId="0" fontId="9" fillId="0" borderId="6" xfId="0" applyFont="1" applyFill="1" applyBorder="1" applyAlignment="1">
      <alignment horizontal="right"/>
    </xf>
    <xf numFmtId="0" fontId="7" fillId="4" borderId="8" xfId="0" applyFont="1" applyFill="1" applyBorder="1" applyAlignment="1">
      <alignment horizontal="right"/>
    </xf>
    <xf numFmtId="0" fontId="5" fillId="2" borderId="9" xfId="0" applyFont="1" applyFill="1" applyBorder="1" applyAlignment="1" applyProtection="1">
      <alignment horizontal="center"/>
      <protection locked="0"/>
    </xf>
    <xf numFmtId="9" fontId="6" fillId="0" borderId="4" xfId="1" applyFont="1" applyFill="1" applyBorder="1" applyAlignment="1" applyProtection="1">
      <alignment horizontal="center"/>
      <protection locked="0"/>
    </xf>
    <xf numFmtId="0" fontId="20" fillId="0" borderId="0" xfId="0" applyFont="1" applyFill="1"/>
    <xf numFmtId="0" fontId="22" fillId="0" borderId="0" xfId="0" applyFont="1"/>
    <xf numFmtId="0" fontId="20" fillId="0" borderId="0" xfId="0" applyFont="1" applyFill="1" applyAlignment="1"/>
    <xf numFmtId="0" fontId="7" fillId="4" borderId="9" xfId="0" applyFont="1" applyFill="1" applyBorder="1" applyAlignment="1">
      <alignment horizontal="center"/>
    </xf>
    <xf numFmtId="0" fontId="7" fillId="4" borderId="11" xfId="0" applyFont="1" applyFill="1" applyBorder="1" applyAlignment="1">
      <alignment horizontal="center"/>
    </xf>
    <xf numFmtId="0" fontId="7" fillId="4" borderId="10"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cloudstate.edu/srfs/finances/student-employment.aspx" TargetMode="External"/><Relationship Id="rId7" Type="http://schemas.openxmlformats.org/officeDocument/2006/relationships/comments" Target="../comments1.xml"/><Relationship Id="rId2" Type="http://schemas.openxmlformats.org/officeDocument/2006/relationships/hyperlink" Target="https://www.stcloudstate.edu/businessservices/accounting/travel/default.aspx" TargetMode="External"/><Relationship Id="rId1" Type="http://schemas.openxmlformats.org/officeDocument/2006/relationships/hyperlink" Target="https://www.stcloudstate.edu/graduatestudies/faculty-staff/grad-assistantships.asp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stcloudstate.edu/businessservices/purchasing/purchasing-manual.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8"/>
  <sheetViews>
    <sheetView tabSelected="1" zoomScale="80" zoomScaleNormal="80" zoomScalePageLayoutView="70" workbookViewId="0">
      <selection activeCell="F97" sqref="F96:F97"/>
    </sheetView>
  </sheetViews>
  <sheetFormatPr defaultColWidth="9.109375" defaultRowHeight="15.6" x14ac:dyDescent="0.3"/>
  <cols>
    <col min="1" max="1" width="12.33203125" style="1" customWidth="1"/>
    <col min="2" max="2" width="25.6640625" style="1" customWidth="1"/>
    <col min="3" max="3" width="47.5546875" style="1" customWidth="1"/>
    <col min="4" max="4" width="15" style="1" customWidth="1"/>
    <col min="5" max="5" width="12.33203125" style="1" customWidth="1"/>
    <col min="6" max="10" width="12.88671875" style="1" customWidth="1"/>
    <col min="11" max="11" width="12.44140625" style="1" customWidth="1"/>
    <col min="12" max="16" width="14.33203125" style="1" customWidth="1"/>
    <col min="17" max="17" width="2" style="1" customWidth="1"/>
    <col min="18" max="18" width="14.33203125" style="1" customWidth="1"/>
    <col min="19" max="19" width="9.109375" style="1"/>
    <col min="20" max="20" width="9.88671875" style="1" bestFit="1" customWidth="1"/>
    <col min="21" max="16384" width="9.109375" style="1"/>
  </cols>
  <sheetData>
    <row r="1" spans="1:20" ht="14.4" customHeight="1" x14ac:dyDescent="0.3">
      <c r="A1" s="80" t="s">
        <v>79</v>
      </c>
      <c r="B1" s="81"/>
      <c r="C1" s="81"/>
      <c r="D1" s="81"/>
      <c r="E1" s="81"/>
      <c r="F1" s="81"/>
      <c r="G1" s="81"/>
      <c r="H1" s="81"/>
      <c r="I1" s="81"/>
      <c r="J1" s="81"/>
      <c r="K1" s="81"/>
      <c r="L1" s="81"/>
      <c r="M1" s="81"/>
      <c r="N1" s="81"/>
      <c r="O1" s="81"/>
      <c r="P1" s="81"/>
      <c r="Q1" s="81"/>
      <c r="R1" s="82"/>
    </row>
    <row r="2" spans="1:20" ht="43.2" customHeight="1" x14ac:dyDescent="0.3">
      <c r="A2" s="83"/>
      <c r="B2" s="84"/>
      <c r="C2" s="84"/>
      <c r="D2" s="84"/>
      <c r="E2" s="84"/>
      <c r="F2" s="84"/>
      <c r="G2" s="84"/>
      <c r="H2" s="84"/>
      <c r="I2" s="84"/>
      <c r="J2" s="84"/>
      <c r="K2" s="84"/>
      <c r="L2" s="84"/>
      <c r="M2" s="84"/>
      <c r="N2" s="84"/>
      <c r="O2" s="84"/>
      <c r="P2" s="84"/>
      <c r="Q2" s="84"/>
      <c r="R2" s="85"/>
    </row>
    <row r="3" spans="1:20" x14ac:dyDescent="0.3">
      <c r="A3" s="93" t="s">
        <v>0</v>
      </c>
      <c r="B3" s="93"/>
      <c r="C3" s="2"/>
      <c r="L3" s="3"/>
      <c r="M3" s="3"/>
      <c r="N3" s="3"/>
      <c r="O3" s="3"/>
      <c r="P3" s="3"/>
      <c r="Q3" s="3"/>
      <c r="R3" s="3"/>
    </row>
    <row r="4" spans="1:20" x14ac:dyDescent="0.3">
      <c r="A4" s="93" t="s">
        <v>1</v>
      </c>
      <c r="B4" s="93"/>
      <c r="C4" s="88"/>
      <c r="D4" s="94"/>
      <c r="E4" s="94"/>
      <c r="F4" s="94"/>
      <c r="G4" s="94"/>
      <c r="H4" s="94"/>
      <c r="I4" s="94"/>
      <c r="J4" s="94"/>
      <c r="K4" s="89"/>
      <c r="L4" s="4"/>
      <c r="M4" s="4"/>
      <c r="N4" s="4"/>
      <c r="O4" s="4"/>
      <c r="P4" s="4"/>
      <c r="Q4" s="4"/>
      <c r="R4" s="4"/>
      <c r="S4" s="3"/>
    </row>
    <row r="5" spans="1:20" x14ac:dyDescent="0.3">
      <c r="A5" s="90" t="s">
        <v>16</v>
      </c>
      <c r="B5" s="90"/>
      <c r="C5" s="2"/>
      <c r="D5" s="3"/>
      <c r="E5" s="3"/>
      <c r="F5" s="3"/>
      <c r="G5" s="3"/>
      <c r="H5" s="3"/>
      <c r="I5" s="3"/>
      <c r="J5" s="3"/>
      <c r="K5" s="3"/>
      <c r="L5" s="86" t="s">
        <v>6</v>
      </c>
      <c r="M5" s="86" t="s">
        <v>7</v>
      </c>
      <c r="N5" s="86" t="s">
        <v>8</v>
      </c>
      <c r="O5" s="86" t="s">
        <v>49</v>
      </c>
      <c r="P5" s="86" t="s">
        <v>50</v>
      </c>
      <c r="R5" s="86" t="s">
        <v>9</v>
      </c>
    </row>
    <row r="6" spans="1:20" x14ac:dyDescent="0.3">
      <c r="A6" s="5"/>
      <c r="B6" s="5"/>
      <c r="C6" s="5"/>
      <c r="D6" s="5"/>
      <c r="E6" s="5"/>
      <c r="F6" s="5"/>
      <c r="G6" s="5"/>
      <c r="H6" s="5"/>
      <c r="I6" s="5"/>
      <c r="J6" s="5"/>
      <c r="K6" s="5"/>
      <c r="L6" s="87"/>
      <c r="M6" s="87"/>
      <c r="N6" s="87"/>
      <c r="O6" s="87"/>
      <c r="P6" s="87"/>
      <c r="R6" s="87"/>
    </row>
    <row r="7" spans="1:20" ht="46.8" x14ac:dyDescent="0.3">
      <c r="A7" s="6" t="s">
        <v>2</v>
      </c>
      <c r="B7" s="6"/>
      <c r="C7" s="6"/>
      <c r="D7" s="7" t="s">
        <v>44</v>
      </c>
      <c r="E7" s="8" t="s">
        <v>10</v>
      </c>
      <c r="F7" s="7" t="s">
        <v>37</v>
      </c>
      <c r="G7" s="7" t="s">
        <v>38</v>
      </c>
      <c r="H7" s="7" t="s">
        <v>39</v>
      </c>
      <c r="I7" s="7" t="s">
        <v>51</v>
      </c>
      <c r="J7" s="7" t="s">
        <v>52</v>
      </c>
      <c r="K7" s="8" t="s">
        <v>14</v>
      </c>
      <c r="L7" s="9"/>
      <c r="M7" s="9"/>
      <c r="N7" s="9"/>
      <c r="O7" s="9"/>
      <c r="P7" s="9"/>
      <c r="R7" s="9"/>
    </row>
    <row r="8" spans="1:20" x14ac:dyDescent="0.3">
      <c r="B8" s="6" t="s">
        <v>3</v>
      </c>
      <c r="C8" s="10"/>
      <c r="D8" s="11"/>
      <c r="E8" s="12">
        <v>1.05</v>
      </c>
      <c r="K8" s="13"/>
      <c r="L8" s="9"/>
      <c r="M8" s="9"/>
      <c r="N8" s="9"/>
      <c r="O8" s="9"/>
      <c r="P8" s="9"/>
      <c r="R8" s="9"/>
    </row>
    <row r="9" spans="1:20" x14ac:dyDescent="0.3">
      <c r="C9" s="1" t="s">
        <v>11</v>
      </c>
      <c r="E9" s="14">
        <f>D8/24</f>
        <v>0</v>
      </c>
      <c r="F9" s="15"/>
      <c r="G9" s="15"/>
      <c r="H9" s="15"/>
      <c r="I9" s="15"/>
      <c r="J9" s="15"/>
      <c r="K9" s="16">
        <v>0.4</v>
      </c>
      <c r="L9" s="17">
        <f>($E9*F9)</f>
        <v>0</v>
      </c>
      <c r="M9" s="17">
        <f>$E9*G9*$E$8</f>
        <v>0</v>
      </c>
      <c r="N9" s="17">
        <f>$E9*H9*$E$8*$E$8</f>
        <v>0</v>
      </c>
      <c r="O9" s="17">
        <f>$E9*I9*$E$8*$E$8*$E$8</f>
        <v>0</v>
      </c>
      <c r="P9" s="17">
        <f>$E9*J9*$E$8*$E$8*$E$8*$E$8</f>
        <v>0</v>
      </c>
      <c r="R9" s="17">
        <f>SUM(L9:P9)</f>
        <v>0</v>
      </c>
      <c r="T9" s="18"/>
    </row>
    <row r="10" spans="1:20" x14ac:dyDescent="0.3">
      <c r="C10" s="1" t="s">
        <v>12</v>
      </c>
      <c r="E10" s="14">
        <f>D8/168</f>
        <v>0</v>
      </c>
      <c r="F10" s="15"/>
      <c r="G10" s="15"/>
      <c r="H10" s="15"/>
      <c r="I10" s="15"/>
      <c r="J10" s="15"/>
      <c r="K10" s="16">
        <v>0.22</v>
      </c>
      <c r="L10" s="17">
        <f>($E10*F10)</f>
        <v>0</v>
      </c>
      <c r="M10" s="17">
        <f>$E10*G10*$E$8</f>
        <v>0</v>
      </c>
      <c r="N10" s="17">
        <f>$E10*H10*$E$8*$E$8</f>
        <v>0</v>
      </c>
      <c r="O10" s="17">
        <f>$E10*I10*$E$8*$E$8*$E$8</f>
        <v>0</v>
      </c>
      <c r="P10" s="17">
        <f>$E10*J10*$E$8*$E$8*$E$8*$E$8</f>
        <v>0</v>
      </c>
      <c r="R10" s="17">
        <f t="shared" ref="R10:R11" si="0">SUM(L10:P10)</f>
        <v>0</v>
      </c>
    </row>
    <row r="11" spans="1:20" x14ac:dyDescent="0.3">
      <c r="C11" s="1" t="s">
        <v>13</v>
      </c>
      <c r="E11" s="14">
        <f>D8/168</f>
        <v>0</v>
      </c>
      <c r="F11" s="15"/>
      <c r="G11" s="15"/>
      <c r="H11" s="15"/>
      <c r="I11" s="15"/>
      <c r="J11" s="15"/>
      <c r="K11" s="16">
        <v>0.22</v>
      </c>
      <c r="L11" s="17">
        <f>($E11*F11)</f>
        <v>0</v>
      </c>
      <c r="M11" s="17">
        <f>$E11*G11*$E$8</f>
        <v>0</v>
      </c>
      <c r="N11" s="17">
        <f>$E11*H11*$E$8*$E$8</f>
        <v>0</v>
      </c>
      <c r="O11" s="17">
        <f>$E11*I11*$E$8*$E$8*$E$8</f>
        <v>0</v>
      </c>
      <c r="P11" s="17">
        <f>$E11*J11*$E$8*$E$8*$E$8*$E$8</f>
        <v>0</v>
      </c>
      <c r="R11" s="17">
        <f t="shared" si="0"/>
        <v>0</v>
      </c>
    </row>
    <row r="12" spans="1:20" x14ac:dyDescent="0.3">
      <c r="C12" s="76" t="s">
        <v>70</v>
      </c>
      <c r="E12" s="14"/>
      <c r="F12" s="19"/>
      <c r="G12" s="19"/>
      <c r="H12" s="19"/>
      <c r="I12" s="19"/>
      <c r="J12" s="19"/>
      <c r="K12" s="20" t="s">
        <v>59</v>
      </c>
      <c r="L12" s="17">
        <f>(L9*$K9)+(L10*$K10)+($K11*L11)</f>
        <v>0</v>
      </c>
      <c r="M12" s="17">
        <f t="shared" ref="M12" si="1">(M9*$K9)+(M10*$K10)+($K11*M11)</f>
        <v>0</v>
      </c>
      <c r="N12" s="17">
        <f>(N9*$K9)+(N10*$K10)+($K11*N11)</f>
        <v>0</v>
      </c>
      <c r="O12" s="17">
        <f>(O9*$K9)+(O10*$K10)+($K11*O11)</f>
        <v>0</v>
      </c>
      <c r="P12" s="17">
        <f>(P9*$K9)+(P10*$K10)+($K11*P11)</f>
        <v>0</v>
      </c>
      <c r="R12" s="17">
        <f>SUM(L12:P12)</f>
        <v>0</v>
      </c>
    </row>
    <row r="13" spans="1:20" x14ac:dyDescent="0.3">
      <c r="B13" s="6" t="s">
        <v>4</v>
      </c>
      <c r="C13" s="10"/>
      <c r="D13" s="11"/>
      <c r="E13" s="13"/>
      <c r="F13" s="13"/>
      <c r="G13" s="13"/>
      <c r="H13" s="13"/>
      <c r="I13" s="13"/>
      <c r="J13" s="13"/>
      <c r="K13" s="13"/>
      <c r="L13" s="9"/>
      <c r="M13" s="9"/>
      <c r="N13" s="9"/>
      <c r="O13" s="9"/>
      <c r="P13" s="9"/>
      <c r="R13" s="9"/>
    </row>
    <row r="14" spans="1:20" x14ac:dyDescent="0.3">
      <c r="C14" s="1" t="s">
        <v>11</v>
      </c>
      <c r="E14" s="14">
        <f>D13/24</f>
        <v>0</v>
      </c>
      <c r="F14" s="21"/>
      <c r="G14" s="21"/>
      <c r="H14" s="21"/>
      <c r="I14" s="21"/>
      <c r="J14" s="21"/>
      <c r="K14" s="16">
        <v>0.4</v>
      </c>
      <c r="L14" s="17">
        <f>($E14*F14)</f>
        <v>0</v>
      </c>
      <c r="M14" s="17">
        <f>$E14*G14*$E$8</f>
        <v>0</v>
      </c>
      <c r="N14" s="17">
        <f>$E14*H14*$E$8*$E$8</f>
        <v>0</v>
      </c>
      <c r="O14" s="17">
        <f>$E14*I14*$E$8*$E$8*$E$8</f>
        <v>0</v>
      </c>
      <c r="P14" s="17">
        <f>$E14*J14*$E$8*$E$8*$E$8*$E$8</f>
        <v>0</v>
      </c>
      <c r="R14" s="17">
        <f t="shared" ref="R14:R17" si="2">SUM(L14:P14)</f>
        <v>0</v>
      </c>
    </row>
    <row r="15" spans="1:20" x14ac:dyDescent="0.3">
      <c r="C15" s="1" t="s">
        <v>12</v>
      </c>
      <c r="E15" s="14">
        <f>D13/168</f>
        <v>0</v>
      </c>
      <c r="F15" s="15"/>
      <c r="G15" s="15"/>
      <c r="H15" s="15"/>
      <c r="I15" s="15"/>
      <c r="J15" s="15"/>
      <c r="K15" s="16">
        <v>0.22</v>
      </c>
      <c r="L15" s="17">
        <f>($E15*F15)</f>
        <v>0</v>
      </c>
      <c r="M15" s="17">
        <f>$E15*G15*$E$8</f>
        <v>0</v>
      </c>
      <c r="N15" s="17">
        <f>$E15*H15*$E$8*$E$8</f>
        <v>0</v>
      </c>
      <c r="O15" s="17">
        <f>$E15*I15*$E$8*$E$8*$E$8</f>
        <v>0</v>
      </c>
      <c r="P15" s="17">
        <f>$E15*J15*$E$8*$E$8*$E$8*$E$8</f>
        <v>0</v>
      </c>
      <c r="R15" s="17">
        <f t="shared" si="2"/>
        <v>0</v>
      </c>
    </row>
    <row r="16" spans="1:20" x14ac:dyDescent="0.3">
      <c r="C16" s="1" t="s">
        <v>13</v>
      </c>
      <c r="E16" s="14">
        <f>D13/168</f>
        <v>0</v>
      </c>
      <c r="F16" s="22"/>
      <c r="G16" s="22"/>
      <c r="H16" s="22"/>
      <c r="I16" s="22"/>
      <c r="J16" s="22"/>
      <c r="K16" s="16">
        <v>0.22</v>
      </c>
      <c r="L16" s="17">
        <f>($E16*F16)</f>
        <v>0</v>
      </c>
      <c r="M16" s="17">
        <f>$E16*G16*$E$8</f>
        <v>0</v>
      </c>
      <c r="N16" s="17">
        <f>$E16*H16*$E$8*$E$8</f>
        <v>0</v>
      </c>
      <c r="O16" s="17">
        <f>$E16*I16*$E$8*$E$8*$E$8</f>
        <v>0</v>
      </c>
      <c r="P16" s="17">
        <f>$E16*J16*$E$8*$E$8*$E$8*$E$8</f>
        <v>0</v>
      </c>
      <c r="R16" s="17">
        <f t="shared" si="2"/>
        <v>0</v>
      </c>
    </row>
    <row r="17" spans="2:18" x14ac:dyDescent="0.3">
      <c r="C17" s="76" t="s">
        <v>70</v>
      </c>
      <c r="E17" s="14"/>
      <c r="F17" s="19"/>
      <c r="G17" s="19"/>
      <c r="H17" s="19"/>
      <c r="I17" s="19"/>
      <c r="J17" s="19"/>
      <c r="K17" s="20" t="s">
        <v>59</v>
      </c>
      <c r="L17" s="17">
        <f>(L14*$K14)+(L15*$K15)+($K16*L16)</f>
        <v>0</v>
      </c>
      <c r="M17" s="17">
        <f t="shared" ref="M17" si="3">(M14*$K14)+(M15*$K15)+($K16*M16)</f>
        <v>0</v>
      </c>
      <c r="N17" s="17">
        <f>(N14*$K14)+(N15*$K15)+($K16*N16)</f>
        <v>0</v>
      </c>
      <c r="O17" s="17">
        <f>(O14*$K14)+(O15*$K15)+($K16*O16)</f>
        <v>0</v>
      </c>
      <c r="P17" s="17">
        <f t="shared" ref="P17" si="4">(P14*$K14)+(P15*$K15)+($K16*P16)</f>
        <v>0</v>
      </c>
      <c r="R17" s="17">
        <f t="shared" si="2"/>
        <v>0</v>
      </c>
    </row>
    <row r="18" spans="2:18" x14ac:dyDescent="0.3">
      <c r="B18" s="6" t="s">
        <v>4</v>
      </c>
      <c r="C18" s="10"/>
      <c r="D18" s="11"/>
      <c r="E18" s="13"/>
      <c r="F18" s="13"/>
      <c r="G18" s="13"/>
      <c r="H18" s="13"/>
      <c r="I18" s="13"/>
      <c r="J18" s="13"/>
      <c r="K18" s="13"/>
      <c r="L18" s="9"/>
      <c r="M18" s="9"/>
      <c r="N18" s="9"/>
      <c r="O18" s="9"/>
      <c r="P18" s="9"/>
      <c r="R18" s="9"/>
    </row>
    <row r="19" spans="2:18" x14ac:dyDescent="0.3">
      <c r="C19" s="1" t="s">
        <v>11</v>
      </c>
      <c r="E19" s="14">
        <f>D18/24</f>
        <v>0</v>
      </c>
      <c r="F19" s="21"/>
      <c r="G19" s="21"/>
      <c r="H19" s="21"/>
      <c r="I19" s="21"/>
      <c r="J19" s="21"/>
      <c r="K19" s="16">
        <v>0.4</v>
      </c>
      <c r="L19" s="17">
        <f>($E19*F19)</f>
        <v>0</v>
      </c>
      <c r="M19" s="17">
        <f>$E19*G19*$E$8</f>
        <v>0</v>
      </c>
      <c r="N19" s="17">
        <f>$E19*H19*$E$8*$E$8</f>
        <v>0</v>
      </c>
      <c r="O19" s="17">
        <f>$E19*I19*$E$8*$E$8*$E$8</f>
        <v>0</v>
      </c>
      <c r="P19" s="17">
        <f>$E19*J19*$E$8*$E$8*$E$8*$E$8</f>
        <v>0</v>
      </c>
      <c r="R19" s="17">
        <f t="shared" ref="R19:R22" si="5">SUM(L19:P19)</f>
        <v>0</v>
      </c>
    </row>
    <row r="20" spans="2:18" x14ac:dyDescent="0.3">
      <c r="C20" s="1" t="s">
        <v>12</v>
      </c>
      <c r="E20" s="14">
        <f>D18/168</f>
        <v>0</v>
      </c>
      <c r="F20" s="15"/>
      <c r="G20" s="15"/>
      <c r="H20" s="15"/>
      <c r="I20" s="15"/>
      <c r="J20" s="15"/>
      <c r="K20" s="16">
        <v>0.22</v>
      </c>
      <c r="L20" s="17">
        <f>($E20*F20)</f>
        <v>0</v>
      </c>
      <c r="M20" s="17">
        <f>$E20*G20*$E$8</f>
        <v>0</v>
      </c>
      <c r="N20" s="17">
        <f>$E20*H20*$E$8*$E$8</f>
        <v>0</v>
      </c>
      <c r="O20" s="17">
        <f>$E20*I20*$E$8*$E$8*$E$8</f>
        <v>0</v>
      </c>
      <c r="P20" s="17">
        <f>$E20*J20*$E$8*$E$8*$E$8*$E$8</f>
        <v>0</v>
      </c>
      <c r="R20" s="17">
        <f t="shared" si="5"/>
        <v>0</v>
      </c>
    </row>
    <row r="21" spans="2:18" x14ac:dyDescent="0.3">
      <c r="C21" s="1" t="s">
        <v>13</v>
      </c>
      <c r="E21" s="14">
        <f>D18/168</f>
        <v>0</v>
      </c>
      <c r="F21" s="22"/>
      <c r="G21" s="22"/>
      <c r="H21" s="22"/>
      <c r="I21" s="22"/>
      <c r="J21" s="22"/>
      <c r="K21" s="16">
        <v>0.22</v>
      </c>
      <c r="L21" s="17">
        <f>($E21*F21)</f>
        <v>0</v>
      </c>
      <c r="M21" s="17">
        <f>$E21*G21*$E$8</f>
        <v>0</v>
      </c>
      <c r="N21" s="17">
        <f>$E21*H21*$E$8*$E$8</f>
        <v>0</v>
      </c>
      <c r="O21" s="17">
        <f>$E21*I21*$E$8*$E$8*$E$8</f>
        <v>0</v>
      </c>
      <c r="P21" s="17">
        <f>$E21*J21*$E$8*$E$8*$E$8*$E$8</f>
        <v>0</v>
      </c>
      <c r="R21" s="17">
        <f t="shared" si="5"/>
        <v>0</v>
      </c>
    </row>
    <row r="22" spans="2:18" x14ac:dyDescent="0.3">
      <c r="C22" s="76" t="s">
        <v>70</v>
      </c>
      <c r="E22" s="14"/>
      <c r="F22" s="19"/>
      <c r="G22" s="19"/>
      <c r="H22" s="19"/>
      <c r="I22" s="19"/>
      <c r="J22" s="19"/>
      <c r="K22" s="20" t="s">
        <v>59</v>
      </c>
      <c r="L22" s="17">
        <f>(L19*$K19)+(L20*$K20)+($K21*L21)</f>
        <v>0</v>
      </c>
      <c r="M22" s="17">
        <f t="shared" ref="M22" si="6">(M19*$K19)+(M20*$K20)+($K21*M21)</f>
        <v>0</v>
      </c>
      <c r="N22" s="17">
        <f>(N19*$K19)+(N20*$K20)+($K21*N21)</f>
        <v>0</v>
      </c>
      <c r="O22" s="17">
        <f>(O19*$K19)+(O20*$K20)+($K21*O21)</f>
        <v>0</v>
      </c>
      <c r="P22" s="17">
        <f t="shared" ref="P22" si="7">(P19*$K19)+(P20*$K20)+($K21*P21)</f>
        <v>0</v>
      </c>
      <c r="R22" s="17">
        <f t="shared" si="5"/>
        <v>0</v>
      </c>
    </row>
    <row r="23" spans="2:18" x14ac:dyDescent="0.3">
      <c r="B23" s="6" t="s">
        <v>4</v>
      </c>
      <c r="C23" s="10"/>
      <c r="D23" s="11"/>
      <c r="E23" s="13"/>
      <c r="F23" s="13"/>
      <c r="G23" s="13"/>
      <c r="H23" s="13"/>
      <c r="I23" s="13"/>
      <c r="J23" s="13"/>
      <c r="K23" s="13"/>
      <c r="L23" s="9"/>
      <c r="M23" s="9"/>
      <c r="N23" s="9"/>
      <c r="O23" s="9"/>
      <c r="P23" s="9"/>
      <c r="R23" s="9"/>
    </row>
    <row r="24" spans="2:18" x14ac:dyDescent="0.3">
      <c r="C24" s="1" t="s">
        <v>11</v>
      </c>
      <c r="E24" s="14">
        <f>D23/24</f>
        <v>0</v>
      </c>
      <c r="F24" s="21"/>
      <c r="G24" s="21"/>
      <c r="H24" s="21"/>
      <c r="I24" s="21"/>
      <c r="J24" s="21"/>
      <c r="K24" s="16">
        <v>0.4</v>
      </c>
      <c r="L24" s="17">
        <f>($E24*F24)</f>
        <v>0</v>
      </c>
      <c r="M24" s="17">
        <f>$E24*G24*$E$8</f>
        <v>0</v>
      </c>
      <c r="N24" s="17">
        <f>$E24*H24*$E$8*$E$8</f>
        <v>0</v>
      </c>
      <c r="O24" s="17">
        <f>$E24*I24*$E$8*$E$8*$E$8</f>
        <v>0</v>
      </c>
      <c r="P24" s="17">
        <f>$E24*J24*$E$8*$E$8*$E$8*$E$8</f>
        <v>0</v>
      </c>
      <c r="R24" s="17">
        <f t="shared" ref="R24:R27" si="8">SUM(L24:P24)</f>
        <v>0</v>
      </c>
    </row>
    <row r="25" spans="2:18" x14ac:dyDescent="0.3">
      <c r="C25" s="1" t="s">
        <v>12</v>
      </c>
      <c r="E25" s="14">
        <f>D23/168</f>
        <v>0</v>
      </c>
      <c r="F25" s="15"/>
      <c r="G25" s="15"/>
      <c r="H25" s="15"/>
      <c r="I25" s="15"/>
      <c r="J25" s="15"/>
      <c r="K25" s="16">
        <v>0.22</v>
      </c>
      <c r="L25" s="17">
        <f>($E25*F25)</f>
        <v>0</v>
      </c>
      <c r="M25" s="17">
        <f>$E25*G25*$E$8</f>
        <v>0</v>
      </c>
      <c r="N25" s="17">
        <f>$E25*H25*$E$8*$E$8</f>
        <v>0</v>
      </c>
      <c r="O25" s="17">
        <f>$E25*I25*$E$8*$E$8*$E$8</f>
        <v>0</v>
      </c>
      <c r="P25" s="17">
        <f>$E25*J25*$E$8*$E$8*$E$8*$E$8</f>
        <v>0</v>
      </c>
      <c r="R25" s="17">
        <f t="shared" si="8"/>
        <v>0</v>
      </c>
    </row>
    <row r="26" spans="2:18" x14ac:dyDescent="0.3">
      <c r="C26" s="1" t="s">
        <v>13</v>
      </c>
      <c r="E26" s="14">
        <f>D23/168</f>
        <v>0</v>
      </c>
      <c r="F26" s="22"/>
      <c r="G26" s="22"/>
      <c r="H26" s="22"/>
      <c r="I26" s="22"/>
      <c r="J26" s="22"/>
      <c r="K26" s="16">
        <v>0.22</v>
      </c>
      <c r="L26" s="17">
        <f>($E26*F26)</f>
        <v>0</v>
      </c>
      <c r="M26" s="17">
        <f>$E26*G26*$E$8</f>
        <v>0</v>
      </c>
      <c r="N26" s="17">
        <f>$E26*H26*$E$8*$E$8</f>
        <v>0</v>
      </c>
      <c r="O26" s="17">
        <f>$E26*I26*$E$8*$E$8*$E$8</f>
        <v>0</v>
      </c>
      <c r="P26" s="17">
        <f>$E26*J26*$E$8*$E$8*$E$8*$E$8</f>
        <v>0</v>
      </c>
      <c r="R26" s="17">
        <f t="shared" si="8"/>
        <v>0</v>
      </c>
    </row>
    <row r="27" spans="2:18" x14ac:dyDescent="0.3">
      <c r="C27" s="76" t="s">
        <v>70</v>
      </c>
      <c r="E27" s="14"/>
      <c r="F27" s="19"/>
      <c r="G27" s="19"/>
      <c r="H27" s="19"/>
      <c r="I27" s="19"/>
      <c r="J27" s="19"/>
      <c r="K27" s="20" t="s">
        <v>59</v>
      </c>
      <c r="L27" s="17">
        <f>(L24*$K24)+(L25*$K25)+($K26*L26)</f>
        <v>0</v>
      </c>
      <c r="M27" s="17">
        <f t="shared" ref="M27" si="9">(M24*$K24)+(M25*$K25)+($K26*M26)</f>
        <v>0</v>
      </c>
      <c r="N27" s="17">
        <f>(N24*$K24)+(N25*$K25)+($K26*N26)</f>
        <v>0</v>
      </c>
      <c r="O27" s="17">
        <f>(O24*$K24)+(O25*$K25)+($K26*O26)</f>
        <v>0</v>
      </c>
      <c r="P27" s="17">
        <f t="shared" ref="P27" si="10">(P24*$K24)+(P25*$K25)+($K26*P26)</f>
        <v>0</v>
      </c>
      <c r="R27" s="17">
        <f t="shared" si="8"/>
        <v>0</v>
      </c>
    </row>
    <row r="28" spans="2:18" x14ac:dyDescent="0.3">
      <c r="B28" s="6" t="s">
        <v>4</v>
      </c>
      <c r="C28" s="10"/>
      <c r="D28" s="11"/>
      <c r="E28" s="13"/>
      <c r="F28" s="13"/>
      <c r="G28" s="13"/>
      <c r="H28" s="13"/>
      <c r="I28" s="13"/>
      <c r="J28" s="13"/>
      <c r="K28" s="13"/>
      <c r="L28" s="9"/>
      <c r="M28" s="9"/>
      <c r="N28" s="9"/>
      <c r="O28" s="9"/>
      <c r="P28" s="9"/>
      <c r="R28" s="9"/>
    </row>
    <row r="29" spans="2:18" x14ac:dyDescent="0.3">
      <c r="C29" s="1" t="s">
        <v>11</v>
      </c>
      <c r="E29" s="14">
        <f>D28/24</f>
        <v>0</v>
      </c>
      <c r="F29" s="21"/>
      <c r="G29" s="21"/>
      <c r="H29" s="21"/>
      <c r="I29" s="21"/>
      <c r="J29" s="21"/>
      <c r="K29" s="16">
        <v>0.4</v>
      </c>
      <c r="L29" s="17">
        <f>($E29*F29)</f>
        <v>0</v>
      </c>
      <c r="M29" s="17">
        <f>$E29*G29*$E$8</f>
        <v>0</v>
      </c>
      <c r="N29" s="17">
        <f>$E29*H29*$E$8*$E$8</f>
        <v>0</v>
      </c>
      <c r="O29" s="17">
        <f>$E29*I29*$E$8*$E$8*$E$8</f>
        <v>0</v>
      </c>
      <c r="P29" s="17">
        <f>$E29*J29*$E$8*$E$8*$E$8*$E$8</f>
        <v>0</v>
      </c>
      <c r="R29" s="17">
        <f t="shared" ref="R29:R39" si="11">SUM(L29:P29)</f>
        <v>0</v>
      </c>
    </row>
    <row r="30" spans="2:18" x14ac:dyDescent="0.3">
      <c r="C30" s="1" t="s">
        <v>12</v>
      </c>
      <c r="E30" s="14">
        <f>D28/168</f>
        <v>0</v>
      </c>
      <c r="F30" s="15"/>
      <c r="G30" s="15"/>
      <c r="H30" s="15"/>
      <c r="I30" s="15"/>
      <c r="J30" s="15"/>
      <c r="K30" s="16">
        <v>0.22</v>
      </c>
      <c r="L30" s="17">
        <f>($E30*F30)</f>
        <v>0</v>
      </c>
      <c r="M30" s="17">
        <f>$E30*G30*$E$8</f>
        <v>0</v>
      </c>
      <c r="N30" s="17">
        <f>$E30*H30*$E$8*$E$8</f>
        <v>0</v>
      </c>
      <c r="O30" s="17">
        <f>$E30*I30*$E$8*$E$8*$E$8</f>
        <v>0</v>
      </c>
      <c r="P30" s="17">
        <f>$E30*J30*$E$8*$E$8*$E$8*$E$8</f>
        <v>0</v>
      </c>
      <c r="R30" s="17">
        <f t="shared" si="11"/>
        <v>0</v>
      </c>
    </row>
    <row r="31" spans="2:18" x14ac:dyDescent="0.3">
      <c r="C31" s="1" t="s">
        <v>13</v>
      </c>
      <c r="E31" s="14">
        <f>D28/168</f>
        <v>0</v>
      </c>
      <c r="F31" s="22"/>
      <c r="G31" s="22"/>
      <c r="H31" s="22"/>
      <c r="I31" s="22"/>
      <c r="J31" s="22"/>
      <c r="K31" s="16">
        <v>0.22</v>
      </c>
      <c r="L31" s="17">
        <f>($E31*F31)</f>
        <v>0</v>
      </c>
      <c r="M31" s="17">
        <f>$E31*G31*$E$8</f>
        <v>0</v>
      </c>
      <c r="N31" s="17">
        <f>$E31*H31*$E$8*$E$8</f>
        <v>0</v>
      </c>
      <c r="O31" s="17">
        <f>$E31*I31*$E$8*$E$8*$E$8</f>
        <v>0</v>
      </c>
      <c r="P31" s="17">
        <f>$E31*J31*$E$8*$E$8*$E$8*$E$8</f>
        <v>0</v>
      </c>
      <c r="R31" s="17">
        <f t="shared" si="11"/>
        <v>0</v>
      </c>
    </row>
    <row r="32" spans="2:18" x14ac:dyDescent="0.3">
      <c r="C32" s="76" t="s">
        <v>70</v>
      </c>
      <c r="E32" s="18"/>
      <c r="F32" s="3"/>
      <c r="G32" s="3"/>
      <c r="H32" s="3"/>
      <c r="I32" s="3"/>
      <c r="J32" s="3"/>
      <c r="K32" s="20" t="s">
        <v>59</v>
      </c>
      <c r="L32" s="17">
        <f>(L29*$K29)+(L30*$K30)+($K31*L31)</f>
        <v>0</v>
      </c>
      <c r="M32" s="17">
        <f t="shared" ref="M32" si="12">(M29*$K29)+(M30*$K30)+($K31*M31)</f>
        <v>0</v>
      </c>
      <c r="N32" s="17">
        <f>(N29*$K29)+(N30*$K30)+($K31*N31)</f>
        <v>0</v>
      </c>
      <c r="O32" s="17">
        <f>(O29*$K29)+(O30*$K30)+($K31*O31)</f>
        <v>0</v>
      </c>
      <c r="P32" s="17">
        <f t="shared" ref="P32" si="13">(P29*$K29)+(P30*$K30)+($K31*P31)</f>
        <v>0</v>
      </c>
      <c r="R32" s="17">
        <f t="shared" si="11"/>
        <v>0</v>
      </c>
    </row>
    <row r="33" spans="2:18" ht="48" customHeight="1" x14ac:dyDescent="0.3">
      <c r="B33" s="23" t="s">
        <v>30</v>
      </c>
      <c r="C33" s="5"/>
      <c r="D33" s="24" t="s">
        <v>44</v>
      </c>
      <c r="E33" s="25"/>
      <c r="F33" s="24" t="s">
        <v>41</v>
      </c>
      <c r="G33" s="24" t="s">
        <v>42</v>
      </c>
      <c r="H33" s="24" t="s">
        <v>43</v>
      </c>
      <c r="I33" s="24" t="s">
        <v>53</v>
      </c>
      <c r="J33" s="24" t="s">
        <v>54</v>
      </c>
      <c r="K33" s="26" t="s">
        <v>15</v>
      </c>
      <c r="L33" s="27"/>
      <c r="M33" s="27"/>
      <c r="N33" s="27"/>
      <c r="O33" s="27"/>
      <c r="P33" s="27"/>
      <c r="R33" s="27"/>
    </row>
    <row r="34" spans="2:18" x14ac:dyDescent="0.3">
      <c r="B34" s="88"/>
      <c r="C34" s="89"/>
      <c r="D34" s="11"/>
      <c r="E34" s="28"/>
      <c r="F34" s="29"/>
      <c r="G34" s="29"/>
      <c r="H34" s="29"/>
      <c r="I34" s="29"/>
      <c r="J34" s="29"/>
      <c r="K34" s="16">
        <v>0.4</v>
      </c>
      <c r="L34" s="17">
        <f>($D34*F34)</f>
        <v>0</v>
      </c>
      <c r="M34" s="17">
        <f>$D34*G34*$E$8</f>
        <v>0</v>
      </c>
      <c r="N34" s="17">
        <f>$D34*H34*$E$8*$E$8</f>
        <v>0</v>
      </c>
      <c r="O34" s="17">
        <f>$D34*I34*$E$8*$E$8*$E$8</f>
        <v>0</v>
      </c>
      <c r="P34" s="17">
        <f>$D34*J34*$E$8*$E$8*$E$8*$E$8</f>
        <v>0</v>
      </c>
      <c r="R34" s="17">
        <f t="shared" si="11"/>
        <v>0</v>
      </c>
    </row>
    <row r="35" spans="2:18" x14ac:dyDescent="0.3">
      <c r="B35" s="30"/>
      <c r="C35" s="30"/>
      <c r="D35" s="31"/>
      <c r="E35" s="32"/>
      <c r="F35" s="33"/>
      <c r="G35" s="33"/>
      <c r="H35" s="33"/>
      <c r="I35" s="33"/>
      <c r="J35" s="33"/>
      <c r="K35" s="20" t="s">
        <v>59</v>
      </c>
      <c r="L35" s="17">
        <f>$K34*L34</f>
        <v>0</v>
      </c>
      <c r="M35" s="17">
        <f t="shared" ref="M35:O35" si="14">$K34*M34</f>
        <v>0</v>
      </c>
      <c r="N35" s="17">
        <f t="shared" si="14"/>
        <v>0</v>
      </c>
      <c r="O35" s="17">
        <f t="shared" si="14"/>
        <v>0</v>
      </c>
      <c r="P35" s="17">
        <f>$K34*P34</f>
        <v>0</v>
      </c>
      <c r="R35" s="17">
        <f t="shared" si="11"/>
        <v>0</v>
      </c>
    </row>
    <row r="36" spans="2:18" x14ac:dyDescent="0.3">
      <c r="B36" s="88"/>
      <c r="C36" s="89"/>
      <c r="D36" s="11"/>
      <c r="E36" s="28"/>
      <c r="F36" s="29"/>
      <c r="G36" s="29"/>
      <c r="H36" s="29"/>
      <c r="I36" s="29"/>
      <c r="J36" s="29"/>
      <c r="K36" s="16">
        <v>0.4</v>
      </c>
      <c r="L36" s="17">
        <f>($D36*F36)</f>
        <v>0</v>
      </c>
      <c r="M36" s="17">
        <f>$D36*G36*$E$8</f>
        <v>0</v>
      </c>
      <c r="N36" s="17">
        <f>$D36*H36*$E$8*$E$8</f>
        <v>0</v>
      </c>
      <c r="O36" s="17">
        <f>$D36*I36*$E$8*$E$8*$E$8</f>
        <v>0</v>
      </c>
      <c r="P36" s="17">
        <f>$D36*J36*$E$8*$E$8*$E$8*$E$8</f>
        <v>0</v>
      </c>
      <c r="R36" s="17">
        <f t="shared" si="11"/>
        <v>0</v>
      </c>
    </row>
    <row r="37" spans="2:18" x14ac:dyDescent="0.3">
      <c r="B37" s="30"/>
      <c r="C37" s="30"/>
      <c r="D37" s="31"/>
      <c r="E37" s="32"/>
      <c r="F37" s="33"/>
      <c r="G37" s="33"/>
      <c r="H37" s="33"/>
      <c r="I37" s="33"/>
      <c r="J37" s="33"/>
      <c r="K37" s="20" t="s">
        <v>59</v>
      </c>
      <c r="L37" s="17">
        <f>$K36*L36</f>
        <v>0</v>
      </c>
      <c r="M37" s="17">
        <f t="shared" ref="M37" si="15">$K36*M36</f>
        <v>0</v>
      </c>
      <c r="N37" s="17">
        <f t="shared" ref="N37" si="16">$K36*N36</f>
        <v>0</v>
      </c>
      <c r="O37" s="17">
        <f t="shared" ref="O37" si="17">$K36*O36</f>
        <v>0</v>
      </c>
      <c r="P37" s="17">
        <f>$K36*P36</f>
        <v>0</v>
      </c>
      <c r="R37" s="17">
        <f t="shared" si="11"/>
        <v>0</v>
      </c>
    </row>
    <row r="38" spans="2:18" x14ac:dyDescent="0.3">
      <c r="B38" s="88"/>
      <c r="C38" s="89"/>
      <c r="D38" s="11"/>
      <c r="E38" s="28"/>
      <c r="F38" s="29"/>
      <c r="G38" s="29"/>
      <c r="H38" s="29"/>
      <c r="I38" s="29"/>
      <c r="J38" s="29"/>
      <c r="K38" s="16">
        <v>0.4</v>
      </c>
      <c r="L38" s="17">
        <f>($D38*F38)</f>
        <v>0</v>
      </c>
      <c r="M38" s="17">
        <f>$D38*G38*$E$8</f>
        <v>0</v>
      </c>
      <c r="N38" s="17">
        <f>$D38*H38*$E$8*$E$8</f>
        <v>0</v>
      </c>
      <c r="O38" s="17">
        <f>$D38*I38*$E$8*$E$8*$E$8</f>
        <v>0</v>
      </c>
      <c r="P38" s="17">
        <f>$D38*J38*$E$8*$E$8*$E$8*$E$8</f>
        <v>0</v>
      </c>
      <c r="R38" s="17">
        <f t="shared" si="11"/>
        <v>0</v>
      </c>
    </row>
    <row r="39" spans="2:18" x14ac:dyDescent="0.3">
      <c r="B39" s="76" t="s">
        <v>65</v>
      </c>
      <c r="C39" s="34"/>
      <c r="D39" s="35"/>
      <c r="E39" s="32"/>
      <c r="F39" s="36"/>
      <c r="G39" s="36"/>
      <c r="H39" s="36"/>
      <c r="I39" s="36"/>
      <c r="J39" s="36"/>
      <c r="K39" s="20" t="s">
        <v>59</v>
      </c>
      <c r="L39" s="17">
        <f>$K38*L38</f>
        <v>0</v>
      </c>
      <c r="M39" s="17">
        <f t="shared" ref="M39" si="18">$K38*M38</f>
        <v>0</v>
      </c>
      <c r="N39" s="17">
        <f t="shared" ref="N39" si="19">$K38*N38</f>
        <v>0</v>
      </c>
      <c r="O39" s="17">
        <f t="shared" ref="O39" si="20">$K38*O38</f>
        <v>0</v>
      </c>
      <c r="P39" s="17">
        <f>$K38*P38</f>
        <v>0</v>
      </c>
      <c r="R39" s="17">
        <f t="shared" si="11"/>
        <v>0</v>
      </c>
    </row>
    <row r="40" spans="2:18" x14ac:dyDescent="0.3">
      <c r="K40" s="13"/>
      <c r="L40" s="9"/>
      <c r="M40" s="9"/>
      <c r="N40" s="9"/>
      <c r="O40" s="9"/>
      <c r="P40" s="9"/>
      <c r="R40" s="9"/>
    </row>
    <row r="41" spans="2:18" ht="31.2" x14ac:dyDescent="0.3">
      <c r="B41" s="23" t="s">
        <v>5</v>
      </c>
      <c r="C41" s="5"/>
      <c r="D41" s="5"/>
      <c r="E41" s="24" t="s">
        <v>83</v>
      </c>
      <c r="F41" s="24" t="s">
        <v>45</v>
      </c>
      <c r="G41" s="24" t="s">
        <v>46</v>
      </c>
      <c r="H41" s="24" t="s">
        <v>47</v>
      </c>
      <c r="I41" s="24" t="s">
        <v>55</v>
      </c>
      <c r="J41" s="24" t="s">
        <v>56</v>
      </c>
      <c r="K41" s="26" t="s">
        <v>15</v>
      </c>
      <c r="L41" s="27"/>
      <c r="M41" s="27"/>
      <c r="N41" s="27"/>
      <c r="O41" s="27"/>
      <c r="P41" s="27"/>
      <c r="R41" s="27"/>
    </row>
    <row r="42" spans="2:18" x14ac:dyDescent="0.3">
      <c r="C42" s="1" t="s">
        <v>71</v>
      </c>
      <c r="E42" s="18">
        <f>9253/2</f>
        <v>4626.5</v>
      </c>
      <c r="F42" s="15"/>
      <c r="G42" s="15"/>
      <c r="H42" s="15"/>
      <c r="I42" s="15"/>
      <c r="J42" s="15"/>
      <c r="K42" s="38">
        <v>0</v>
      </c>
      <c r="L42" s="17">
        <f>$E42*F42</f>
        <v>0</v>
      </c>
      <c r="M42" s="17">
        <f>($E42*G42)*1.005</f>
        <v>0</v>
      </c>
      <c r="N42" s="17">
        <f>($E42*H42)*1.01</f>
        <v>0</v>
      </c>
      <c r="O42" s="17">
        <f>($E42*I42)*1.015</f>
        <v>0</v>
      </c>
      <c r="P42" s="17">
        <f>($E42*J42)*1.02</f>
        <v>0</v>
      </c>
      <c r="R42" s="17">
        <f t="shared" ref="R42:R43" si="21">SUM(L42:P42)</f>
        <v>0</v>
      </c>
    </row>
    <row r="43" spans="2:18" x14ac:dyDescent="0.3">
      <c r="C43" s="1" t="s">
        <v>72</v>
      </c>
      <c r="E43" s="18">
        <f>9300.06/2</f>
        <v>4650.03</v>
      </c>
      <c r="F43" s="15"/>
      <c r="G43" s="15"/>
      <c r="H43" s="15"/>
      <c r="I43" s="15"/>
      <c r="J43" s="99"/>
      <c r="K43" s="100" t="s">
        <v>59</v>
      </c>
      <c r="L43" s="17">
        <f>$E43*F43</f>
        <v>0</v>
      </c>
      <c r="M43" s="17">
        <f>($E43*G43)*1.005</f>
        <v>0</v>
      </c>
      <c r="N43" s="17">
        <f>($E43*H43)*1.01</f>
        <v>0</v>
      </c>
      <c r="O43" s="17">
        <f>($E43*I43)*1.015</f>
        <v>0</v>
      </c>
      <c r="P43" s="17">
        <f>($E43*J43)*1.02</f>
        <v>0</v>
      </c>
      <c r="R43" s="17">
        <f t="shared" si="21"/>
        <v>0</v>
      </c>
    </row>
    <row r="44" spans="2:18" x14ac:dyDescent="0.3">
      <c r="C44" s="78" t="s">
        <v>66</v>
      </c>
      <c r="E44" s="37" t="s">
        <v>48</v>
      </c>
      <c r="F44" s="24" t="s">
        <v>34</v>
      </c>
      <c r="G44" s="24" t="s">
        <v>35</v>
      </c>
      <c r="H44" s="24" t="s">
        <v>36</v>
      </c>
      <c r="I44" s="24" t="s">
        <v>57</v>
      </c>
      <c r="J44" s="24" t="s">
        <v>58</v>
      </c>
      <c r="K44" s="38"/>
      <c r="L44" s="17"/>
      <c r="M44" s="17"/>
      <c r="N44" s="17"/>
      <c r="O44" s="17"/>
      <c r="P44" s="17"/>
      <c r="R44" s="17"/>
    </row>
    <row r="45" spans="2:18" x14ac:dyDescent="0.3">
      <c r="C45" s="1" t="s">
        <v>81</v>
      </c>
      <c r="E45" s="39"/>
      <c r="F45" s="15"/>
      <c r="G45" s="15"/>
      <c r="H45" s="15"/>
      <c r="I45" s="15"/>
      <c r="J45" s="15"/>
      <c r="K45" s="38">
        <v>7.6499999999999999E-2</v>
      </c>
      <c r="L45" s="17">
        <f>$E45*F45</f>
        <v>0</v>
      </c>
      <c r="M45" s="17">
        <f>$E45*G45</f>
        <v>0</v>
      </c>
      <c r="N45" s="17">
        <f>$E45*H45</f>
        <v>0</v>
      </c>
      <c r="O45" s="17">
        <f t="shared" ref="O45:P45" si="22">$E45*I45</f>
        <v>0</v>
      </c>
      <c r="P45" s="17">
        <f t="shared" si="22"/>
        <v>0</v>
      </c>
      <c r="R45" s="17">
        <f t="shared" ref="R45:R46" si="23">SUM(L45:P45)</f>
        <v>0</v>
      </c>
    </row>
    <row r="46" spans="2:18" x14ac:dyDescent="0.3">
      <c r="K46" s="40" t="s">
        <v>59</v>
      </c>
      <c r="L46" s="17">
        <f>$K45*L45</f>
        <v>0</v>
      </c>
      <c r="M46" s="17">
        <f>$K45*M45</f>
        <v>0</v>
      </c>
      <c r="N46" s="17">
        <f>$K45*N45</f>
        <v>0</v>
      </c>
      <c r="O46" s="17">
        <f>$K45*O45</f>
        <v>0</v>
      </c>
      <c r="P46" s="17">
        <f>$K45*P45</f>
        <v>0</v>
      </c>
      <c r="R46" s="17">
        <f t="shared" si="23"/>
        <v>0</v>
      </c>
    </row>
    <row r="47" spans="2:18" x14ac:dyDescent="0.3">
      <c r="B47" s="23" t="s">
        <v>80</v>
      </c>
      <c r="C47" s="5"/>
      <c r="D47" s="5"/>
      <c r="E47" s="23" t="s">
        <v>48</v>
      </c>
      <c r="F47" s="24" t="s">
        <v>34</v>
      </c>
      <c r="G47" s="24" t="s">
        <v>35</v>
      </c>
      <c r="H47" s="24" t="s">
        <v>36</v>
      </c>
      <c r="I47" s="24" t="s">
        <v>57</v>
      </c>
      <c r="J47" s="24" t="s">
        <v>58</v>
      </c>
      <c r="K47" s="41"/>
      <c r="L47" s="27"/>
      <c r="M47" s="27"/>
      <c r="N47" s="27"/>
      <c r="O47" s="27"/>
      <c r="P47" s="27"/>
      <c r="R47" s="27"/>
    </row>
    <row r="48" spans="2:18" ht="14.25" customHeight="1" x14ac:dyDescent="0.3">
      <c r="C48" s="1" t="s">
        <v>33</v>
      </c>
      <c r="E48" s="42"/>
      <c r="F48" s="15"/>
      <c r="G48" s="15"/>
      <c r="H48" s="15"/>
      <c r="I48" s="15"/>
      <c r="J48" s="15"/>
      <c r="K48" s="38">
        <v>0</v>
      </c>
      <c r="L48" s="17">
        <f>$E48*F48</f>
        <v>0</v>
      </c>
      <c r="M48" s="17">
        <f t="shared" ref="M48:N48" si="24">$E48*G48</f>
        <v>0</v>
      </c>
      <c r="N48" s="17">
        <f t="shared" si="24"/>
        <v>0</v>
      </c>
      <c r="O48" s="17">
        <f t="shared" ref="O48" si="25">$E48*I48</f>
        <v>0</v>
      </c>
      <c r="P48" s="17">
        <f t="shared" ref="P48" si="26">$E48*J48</f>
        <v>0</v>
      </c>
      <c r="R48" s="17">
        <f t="shared" ref="R48:R56" si="27">SUM(L48:P48)</f>
        <v>0</v>
      </c>
    </row>
    <row r="49" spans="1:18" ht="14.25" customHeight="1" x14ac:dyDescent="0.3">
      <c r="C49" s="1" t="s">
        <v>82</v>
      </c>
      <c r="E49" s="42"/>
      <c r="F49" s="15"/>
      <c r="G49" s="15"/>
      <c r="H49" s="15"/>
      <c r="I49" s="15"/>
      <c r="J49" s="15"/>
      <c r="K49" s="43">
        <v>7.6499999999999999E-2</v>
      </c>
      <c r="L49" s="17">
        <f>$E49*F49</f>
        <v>0</v>
      </c>
      <c r="M49" s="17">
        <f>$E49*G49</f>
        <v>0</v>
      </c>
      <c r="N49" s="17">
        <f>$E49*H49</f>
        <v>0</v>
      </c>
      <c r="O49" s="17">
        <f>$E49*I49</f>
        <v>0</v>
      </c>
      <c r="P49" s="17">
        <f>$E49*J49</f>
        <v>0</v>
      </c>
      <c r="R49" s="17">
        <f t="shared" si="27"/>
        <v>0</v>
      </c>
    </row>
    <row r="50" spans="1:18" ht="14.25" customHeight="1" x14ac:dyDescent="0.3">
      <c r="A50" s="5"/>
      <c r="B50" s="5"/>
      <c r="C50" s="77" t="s">
        <v>68</v>
      </c>
      <c r="D50" s="5"/>
      <c r="E50" s="33"/>
      <c r="F50" s="33"/>
      <c r="G50" s="33"/>
      <c r="H50" s="33"/>
      <c r="I50" s="33"/>
      <c r="J50" s="44"/>
      <c r="K50" s="45" t="s">
        <v>59</v>
      </c>
      <c r="L50" s="46">
        <f>L49*$K49</f>
        <v>0</v>
      </c>
      <c r="M50" s="46">
        <f>M49*$K49</f>
        <v>0</v>
      </c>
      <c r="N50" s="46">
        <f>N49*$K49</f>
        <v>0</v>
      </c>
      <c r="O50" s="46">
        <f>O49*$K49</f>
        <v>0</v>
      </c>
      <c r="P50" s="46">
        <f>P49*$K49</f>
        <v>0</v>
      </c>
      <c r="R50" s="46">
        <f t="shared" si="27"/>
        <v>0</v>
      </c>
    </row>
    <row r="51" spans="1:18" ht="16.5" customHeight="1" x14ac:dyDescent="0.3">
      <c r="A51" s="95" t="s">
        <v>61</v>
      </c>
      <c r="B51" s="95"/>
      <c r="C51" s="95"/>
      <c r="D51" s="95"/>
      <c r="E51" s="95"/>
      <c r="F51" s="95"/>
      <c r="G51" s="95"/>
      <c r="H51" s="95"/>
      <c r="I51" s="95"/>
      <c r="J51" s="95"/>
      <c r="K51" s="96"/>
      <c r="L51" s="47">
        <f>SUM(L9:L11, L14:L16, L19:L21, L24:L26, L29:L31, L34,L36, L38, L42, L45, L48, L49)</f>
        <v>0</v>
      </c>
      <c r="M51" s="47">
        <f t="shared" ref="M51:P51" si="28">SUM(M9:M11, M14:M16, M19:M21, M24:M26, M29:M31, M34,M36, M38, M42, M45, M48, M49)</f>
        <v>0</v>
      </c>
      <c r="N51" s="47">
        <f t="shared" si="28"/>
        <v>0</v>
      </c>
      <c r="O51" s="47">
        <f t="shared" si="28"/>
        <v>0</v>
      </c>
      <c r="P51" s="47">
        <f t="shared" si="28"/>
        <v>0</v>
      </c>
      <c r="R51" s="17">
        <f t="shared" si="27"/>
        <v>0</v>
      </c>
    </row>
    <row r="52" spans="1:18" ht="16.5" customHeight="1" x14ac:dyDescent="0.3">
      <c r="A52" s="95" t="s">
        <v>60</v>
      </c>
      <c r="B52" s="95"/>
      <c r="C52" s="95"/>
      <c r="D52" s="95"/>
      <c r="E52" s="95"/>
      <c r="F52" s="95"/>
      <c r="G52" s="95"/>
      <c r="H52" s="95"/>
      <c r="I52" s="95"/>
      <c r="J52" s="95"/>
      <c r="K52" s="96"/>
      <c r="L52" s="46">
        <f>L12+L17+L22+L27+L32+L35+L37+L39+L46+L50+L43</f>
        <v>0</v>
      </c>
      <c r="M52" s="46">
        <f t="shared" ref="M52:P52" si="29">M12+M17+M22+M27+M32+M35+M37+M39+M46+M50+M43</f>
        <v>0</v>
      </c>
      <c r="N52" s="46">
        <f t="shared" si="29"/>
        <v>0</v>
      </c>
      <c r="O52" s="46">
        <f t="shared" si="29"/>
        <v>0</v>
      </c>
      <c r="P52" s="46">
        <f t="shared" si="29"/>
        <v>0</v>
      </c>
      <c r="R52" s="46">
        <f t="shared" si="27"/>
        <v>0</v>
      </c>
    </row>
    <row r="53" spans="1:18" ht="16.5" customHeight="1" x14ac:dyDescent="0.3">
      <c r="A53" s="5"/>
      <c r="B53" s="48"/>
      <c r="C53" s="5"/>
      <c r="D53" s="5"/>
      <c r="E53" s="5"/>
      <c r="F53" s="91" t="s">
        <v>26</v>
      </c>
      <c r="G53" s="91"/>
      <c r="H53" s="91"/>
      <c r="I53" s="91"/>
      <c r="J53" s="91"/>
      <c r="K53" s="92"/>
      <c r="L53" s="46">
        <f>SUM(L51:L52)</f>
        <v>0</v>
      </c>
      <c r="M53" s="46">
        <f t="shared" ref="M53:P53" si="30">SUM(M51:M52)</f>
        <v>0</v>
      </c>
      <c r="N53" s="46">
        <f t="shared" si="30"/>
        <v>0</v>
      </c>
      <c r="O53" s="46">
        <f t="shared" si="30"/>
        <v>0</v>
      </c>
      <c r="P53" s="46">
        <f t="shared" si="30"/>
        <v>0</v>
      </c>
      <c r="R53" s="49">
        <f t="shared" si="27"/>
        <v>0</v>
      </c>
    </row>
    <row r="54" spans="1:18" x14ac:dyDescent="0.3">
      <c r="C54" s="6"/>
      <c r="L54" s="17"/>
      <c r="M54" s="17"/>
      <c r="N54" s="17"/>
      <c r="O54" s="17"/>
      <c r="P54" s="17"/>
      <c r="Q54" s="18"/>
      <c r="R54" s="17"/>
    </row>
    <row r="55" spans="1:18" x14ac:dyDescent="0.3">
      <c r="A55" s="6" t="s">
        <v>17</v>
      </c>
      <c r="B55" s="1" t="s">
        <v>18</v>
      </c>
      <c r="C55" s="10"/>
      <c r="L55" s="11"/>
      <c r="M55" s="11"/>
      <c r="N55" s="11"/>
      <c r="O55" s="11"/>
      <c r="P55" s="11"/>
      <c r="Q55" s="18"/>
      <c r="R55" s="17">
        <f t="shared" si="27"/>
        <v>0</v>
      </c>
    </row>
    <row r="56" spans="1:18" x14ac:dyDescent="0.3">
      <c r="B56" s="1" t="s">
        <v>19</v>
      </c>
      <c r="C56" s="50"/>
      <c r="L56" s="11"/>
      <c r="M56" s="11"/>
      <c r="N56" s="11"/>
      <c r="O56" s="11"/>
      <c r="P56" s="11"/>
      <c r="Q56" s="18"/>
      <c r="R56" s="46">
        <f t="shared" si="27"/>
        <v>0</v>
      </c>
    </row>
    <row r="57" spans="1:18" ht="18" customHeight="1" x14ac:dyDescent="0.3">
      <c r="A57" s="5"/>
      <c r="B57" s="5"/>
      <c r="C57" s="77" t="s">
        <v>67</v>
      </c>
      <c r="D57" s="5"/>
      <c r="E57" s="5"/>
      <c r="F57" s="5"/>
      <c r="G57" s="5"/>
      <c r="H57" s="5"/>
      <c r="I57" s="5"/>
      <c r="J57" s="5"/>
      <c r="K57" s="51" t="s">
        <v>40</v>
      </c>
      <c r="L57" s="46">
        <f>SUM(L55:L56)</f>
        <v>0</v>
      </c>
      <c r="M57" s="46">
        <f t="shared" ref="M57" si="31">SUM(M55:M56)</f>
        <v>0</v>
      </c>
      <c r="N57" s="46">
        <f>SUM(N55:N56)</f>
        <v>0</v>
      </c>
      <c r="O57" s="46">
        <f>SUM(O55:O56)</f>
        <v>0</v>
      </c>
      <c r="P57" s="46">
        <f>SUM(P55:P56)</f>
        <v>0</v>
      </c>
      <c r="Q57" s="18"/>
      <c r="R57" s="46">
        <f>SUM(L57:N57)</f>
        <v>0</v>
      </c>
    </row>
    <row r="58" spans="1:18" x14ac:dyDescent="0.3">
      <c r="L58" s="17"/>
      <c r="M58" s="17"/>
      <c r="N58" s="17"/>
      <c r="O58" s="17"/>
      <c r="P58" s="17"/>
      <c r="Q58" s="18"/>
      <c r="R58" s="17"/>
    </row>
    <row r="59" spans="1:18" x14ac:dyDescent="0.3">
      <c r="A59" s="6" t="s">
        <v>22</v>
      </c>
      <c r="B59" s="52" t="s">
        <v>29</v>
      </c>
      <c r="C59" s="52"/>
      <c r="L59" s="17"/>
      <c r="M59" s="17"/>
      <c r="N59" s="17"/>
      <c r="O59" s="17"/>
      <c r="P59" s="17"/>
      <c r="Q59" s="18"/>
      <c r="R59" s="17"/>
    </row>
    <row r="60" spans="1:18" x14ac:dyDescent="0.3">
      <c r="B60" s="53"/>
      <c r="C60" s="54"/>
      <c r="D60" s="55"/>
      <c r="E60" s="55"/>
      <c r="F60" s="55"/>
      <c r="G60" s="55"/>
      <c r="H60" s="55"/>
      <c r="I60" s="55"/>
      <c r="J60" s="55"/>
      <c r="L60" s="11"/>
      <c r="M60" s="11"/>
      <c r="N60" s="11"/>
      <c r="O60" s="11"/>
      <c r="P60" s="11"/>
      <c r="Q60" s="18"/>
      <c r="R60" s="17">
        <f t="shared" ref="R60:R70" si="32">SUM(L60:P60)</f>
        <v>0</v>
      </c>
    </row>
    <row r="61" spans="1:18" x14ac:dyDescent="0.3">
      <c r="B61" s="53"/>
      <c r="C61" s="54"/>
      <c r="D61" s="55"/>
      <c r="E61" s="55"/>
      <c r="F61" s="55"/>
      <c r="G61" s="55"/>
      <c r="H61" s="55"/>
      <c r="I61" s="55"/>
      <c r="J61" s="55"/>
      <c r="L61" s="11"/>
      <c r="M61" s="11"/>
      <c r="N61" s="11"/>
      <c r="O61" s="11"/>
      <c r="P61" s="11"/>
      <c r="Q61" s="18"/>
      <c r="R61" s="17">
        <f t="shared" si="32"/>
        <v>0</v>
      </c>
    </row>
    <row r="62" spans="1:18" x14ac:dyDescent="0.3">
      <c r="A62" s="3"/>
      <c r="B62" s="53"/>
      <c r="C62" s="54"/>
      <c r="D62" s="56"/>
      <c r="E62" s="56"/>
      <c r="F62" s="56"/>
      <c r="G62" s="56"/>
      <c r="H62" s="56"/>
      <c r="I62" s="56"/>
      <c r="J62" s="56"/>
      <c r="K62" s="3"/>
      <c r="L62" s="11"/>
      <c r="M62" s="11"/>
      <c r="N62" s="11"/>
      <c r="O62" s="11"/>
      <c r="P62" s="11"/>
      <c r="Q62" s="18"/>
      <c r="R62" s="46">
        <f t="shared" si="32"/>
        <v>0</v>
      </c>
    </row>
    <row r="63" spans="1:18" ht="21" customHeight="1" x14ac:dyDescent="0.3">
      <c r="A63" s="5"/>
      <c r="B63" s="77" t="s">
        <v>69</v>
      </c>
      <c r="C63" s="5"/>
      <c r="D63" s="5"/>
      <c r="E63" s="5"/>
      <c r="F63" s="91" t="s">
        <v>25</v>
      </c>
      <c r="G63" s="91"/>
      <c r="H63" s="91"/>
      <c r="I63" s="91"/>
      <c r="J63" s="91"/>
      <c r="K63" s="92"/>
      <c r="L63" s="46">
        <f>SUM(L60:L62)</f>
        <v>0</v>
      </c>
      <c r="M63" s="46">
        <f t="shared" ref="M63:N63" si="33">SUM(M60:M62)</f>
        <v>0</v>
      </c>
      <c r="N63" s="46">
        <f t="shared" si="33"/>
        <v>0</v>
      </c>
      <c r="O63" s="46">
        <f t="shared" ref="O63:P63" si="34">SUM(O60:O62)</f>
        <v>0</v>
      </c>
      <c r="P63" s="46">
        <f t="shared" si="34"/>
        <v>0</v>
      </c>
      <c r="Q63" s="18"/>
      <c r="R63" s="49">
        <f t="shared" si="32"/>
        <v>0</v>
      </c>
    </row>
    <row r="64" spans="1:18" x14ac:dyDescent="0.3">
      <c r="A64" s="3"/>
      <c r="B64" s="3"/>
      <c r="C64" s="3"/>
      <c r="D64" s="3"/>
      <c r="E64" s="3"/>
      <c r="F64" s="57"/>
      <c r="G64" s="57"/>
      <c r="H64" s="57"/>
      <c r="I64" s="57"/>
      <c r="J64" s="57"/>
      <c r="K64" s="57"/>
      <c r="L64" s="17"/>
      <c r="M64" s="17"/>
      <c r="N64" s="17"/>
      <c r="O64" s="17"/>
      <c r="P64" s="17"/>
      <c r="Q64" s="18"/>
      <c r="R64" s="17"/>
    </row>
    <row r="65" spans="1:18" x14ac:dyDescent="0.3">
      <c r="A65" s="6" t="s">
        <v>20</v>
      </c>
      <c r="B65" s="53"/>
      <c r="C65" s="54"/>
      <c r="D65" s="55"/>
      <c r="E65" s="55"/>
      <c r="F65" s="55"/>
      <c r="G65" s="55"/>
      <c r="H65" s="55"/>
      <c r="I65" s="55"/>
      <c r="J65" s="55"/>
      <c r="L65" s="11"/>
      <c r="M65" s="11"/>
      <c r="N65" s="11"/>
      <c r="O65" s="11"/>
      <c r="P65" s="11"/>
      <c r="Q65" s="18"/>
      <c r="R65" s="17">
        <f t="shared" si="32"/>
        <v>0</v>
      </c>
    </row>
    <row r="66" spans="1:18" x14ac:dyDescent="0.3">
      <c r="A66" s="6"/>
      <c r="B66" s="53"/>
      <c r="C66" s="54"/>
      <c r="D66" s="55"/>
      <c r="E66" s="55"/>
      <c r="F66" s="55"/>
      <c r="G66" s="55"/>
      <c r="H66" s="55"/>
      <c r="I66" s="55"/>
      <c r="J66" s="55"/>
      <c r="L66" s="11"/>
      <c r="M66" s="11"/>
      <c r="N66" s="11"/>
      <c r="O66" s="11"/>
      <c r="P66" s="11"/>
      <c r="Q66" s="18"/>
      <c r="R66" s="17">
        <f t="shared" si="32"/>
        <v>0</v>
      </c>
    </row>
    <row r="67" spans="1:18" x14ac:dyDescent="0.3">
      <c r="A67" s="6"/>
      <c r="B67" s="53"/>
      <c r="C67" s="54"/>
      <c r="D67" s="55"/>
      <c r="E67" s="55"/>
      <c r="F67" s="55"/>
      <c r="G67" s="55"/>
      <c r="H67" s="55"/>
      <c r="I67" s="55"/>
      <c r="J67" s="55"/>
      <c r="L67" s="11"/>
      <c r="M67" s="11"/>
      <c r="N67" s="11"/>
      <c r="O67" s="11"/>
      <c r="P67" s="11"/>
      <c r="Q67" s="18"/>
      <c r="R67" s="17">
        <f t="shared" si="32"/>
        <v>0</v>
      </c>
    </row>
    <row r="68" spans="1:18" x14ac:dyDescent="0.3">
      <c r="B68" s="53"/>
      <c r="C68" s="54"/>
      <c r="D68" s="55"/>
      <c r="E68" s="55"/>
      <c r="F68" s="55"/>
      <c r="G68" s="55"/>
      <c r="H68" s="55"/>
      <c r="I68" s="55"/>
      <c r="J68" s="55"/>
      <c r="L68" s="11"/>
      <c r="M68" s="11"/>
      <c r="N68" s="11"/>
      <c r="O68" s="11"/>
      <c r="P68" s="11"/>
      <c r="Q68" s="18"/>
      <c r="R68" s="17">
        <f t="shared" si="32"/>
        <v>0</v>
      </c>
    </row>
    <row r="69" spans="1:18" x14ac:dyDescent="0.3">
      <c r="B69" s="53"/>
      <c r="C69" s="54"/>
      <c r="D69" s="55"/>
      <c r="E69" s="55"/>
      <c r="F69" s="55"/>
      <c r="G69" s="55"/>
      <c r="H69" s="55"/>
      <c r="I69" s="55"/>
      <c r="J69" s="55"/>
      <c r="L69" s="11"/>
      <c r="M69" s="11"/>
      <c r="N69" s="11"/>
      <c r="O69" s="11"/>
      <c r="P69" s="11"/>
      <c r="Q69" s="18"/>
      <c r="R69" s="17">
        <f t="shared" si="32"/>
        <v>0</v>
      </c>
    </row>
    <row r="70" spans="1:18" x14ac:dyDescent="0.3">
      <c r="B70" s="53"/>
      <c r="C70" s="54"/>
      <c r="D70" s="55"/>
      <c r="E70" s="55"/>
      <c r="F70" s="55"/>
      <c r="G70" s="55"/>
      <c r="H70" s="55"/>
      <c r="I70" s="55"/>
      <c r="J70" s="55"/>
      <c r="L70" s="11"/>
      <c r="M70" s="11"/>
      <c r="N70" s="11"/>
      <c r="O70" s="11"/>
      <c r="P70" s="11"/>
      <c r="Q70" s="18"/>
      <c r="R70" s="46">
        <f t="shared" si="32"/>
        <v>0</v>
      </c>
    </row>
    <row r="71" spans="1:18" ht="21" customHeight="1" x14ac:dyDescent="0.3">
      <c r="A71" s="5"/>
      <c r="B71" s="5"/>
      <c r="C71" s="5"/>
      <c r="D71" s="5"/>
      <c r="E71" s="5"/>
      <c r="F71" s="91" t="s">
        <v>24</v>
      </c>
      <c r="G71" s="91"/>
      <c r="H71" s="91"/>
      <c r="I71" s="91"/>
      <c r="J71" s="91"/>
      <c r="K71" s="92"/>
      <c r="L71" s="46">
        <f>SUM(L65:L70)</f>
        <v>0</v>
      </c>
      <c r="M71" s="46">
        <f>SUM(M65:M70)</f>
        <v>0</v>
      </c>
      <c r="N71" s="46">
        <f>SUM(N65:N70)</f>
        <v>0</v>
      </c>
      <c r="O71" s="46">
        <f>SUM(O65:O70)</f>
        <v>0</v>
      </c>
      <c r="P71" s="46">
        <f>SUM(P65:P70)</f>
        <v>0</v>
      </c>
      <c r="Q71" s="18"/>
      <c r="R71" s="46">
        <f>SUM(L71:P71)</f>
        <v>0</v>
      </c>
    </row>
    <row r="72" spans="1:18" x14ac:dyDescent="0.3">
      <c r="F72" s="58"/>
      <c r="G72" s="58"/>
      <c r="H72" s="58"/>
      <c r="I72" s="58"/>
      <c r="J72" s="58"/>
      <c r="K72" s="57"/>
      <c r="L72" s="17"/>
      <c r="M72" s="17"/>
      <c r="N72" s="17"/>
      <c r="O72" s="17"/>
      <c r="P72" s="17"/>
      <c r="Q72" s="18"/>
      <c r="R72" s="17"/>
    </row>
    <row r="73" spans="1:18" x14ac:dyDescent="0.3">
      <c r="A73" s="6" t="s">
        <v>21</v>
      </c>
      <c r="L73" s="17"/>
      <c r="M73" s="17"/>
      <c r="N73" s="17"/>
      <c r="O73" s="17"/>
      <c r="P73" s="17"/>
      <c r="Q73" s="18"/>
      <c r="R73" s="17"/>
    </row>
    <row r="74" spans="1:18" x14ac:dyDescent="0.3">
      <c r="B74" s="1" t="s">
        <v>75</v>
      </c>
      <c r="L74" s="11"/>
      <c r="M74" s="11"/>
      <c r="N74" s="11"/>
      <c r="O74" s="11"/>
      <c r="P74" s="11"/>
      <c r="Q74" s="18"/>
      <c r="R74" s="17">
        <f t="shared" ref="R74:R78" si="35">SUM(L74:P74)</f>
        <v>0</v>
      </c>
    </row>
    <row r="75" spans="1:18" x14ac:dyDescent="0.3">
      <c r="B75" s="1" t="s">
        <v>76</v>
      </c>
      <c r="L75" s="11"/>
      <c r="M75" s="11"/>
      <c r="N75" s="11"/>
      <c r="O75" s="11"/>
      <c r="P75" s="11"/>
      <c r="Q75" s="18"/>
      <c r="R75" s="17">
        <f t="shared" si="35"/>
        <v>0</v>
      </c>
    </row>
    <row r="76" spans="1:18" x14ac:dyDescent="0.3">
      <c r="B76" s="1" t="s">
        <v>73</v>
      </c>
      <c r="L76" s="11"/>
      <c r="M76" s="11"/>
      <c r="N76" s="11"/>
      <c r="O76" s="11"/>
      <c r="P76" s="11"/>
      <c r="Q76" s="18"/>
      <c r="R76" s="17">
        <f t="shared" si="35"/>
        <v>0</v>
      </c>
    </row>
    <row r="77" spans="1:18" x14ac:dyDescent="0.3">
      <c r="B77" s="53"/>
      <c r="C77" s="54"/>
      <c r="D77" s="55"/>
      <c r="E77" s="55"/>
      <c r="F77" s="55"/>
      <c r="G77" s="55"/>
      <c r="L77" s="11"/>
      <c r="M77" s="11"/>
      <c r="N77" s="11"/>
      <c r="O77" s="11"/>
      <c r="P77" s="11"/>
      <c r="Q77" s="18"/>
      <c r="R77" s="17">
        <f t="shared" si="35"/>
        <v>0</v>
      </c>
    </row>
    <row r="78" spans="1:18" x14ac:dyDescent="0.3">
      <c r="B78" s="53"/>
      <c r="C78" s="54"/>
      <c r="D78" s="55"/>
      <c r="E78" s="55"/>
      <c r="F78" s="55"/>
      <c r="G78" s="55"/>
      <c r="L78" s="11"/>
      <c r="M78" s="11"/>
      <c r="N78" s="11"/>
      <c r="O78" s="11"/>
      <c r="P78" s="11"/>
      <c r="Q78" s="18"/>
      <c r="R78" s="17">
        <f t="shared" si="35"/>
        <v>0</v>
      </c>
    </row>
    <row r="79" spans="1:18" ht="21" customHeight="1" thickBot="1" x14ac:dyDescent="0.35">
      <c r="A79" s="59"/>
      <c r="B79" s="59"/>
      <c r="C79" s="59"/>
      <c r="D79" s="59"/>
      <c r="E79" s="59"/>
      <c r="F79" s="97" t="s">
        <v>23</v>
      </c>
      <c r="G79" s="97"/>
      <c r="H79" s="97"/>
      <c r="I79" s="97"/>
      <c r="J79" s="97"/>
      <c r="K79" s="97"/>
      <c r="L79" s="60">
        <f>SUM(L74:L78)</f>
        <v>0</v>
      </c>
      <c r="M79" s="60">
        <f>SUM(M74:M78)</f>
        <v>0</v>
      </c>
      <c r="N79" s="60">
        <f>SUM(N74:N78)</f>
        <v>0</v>
      </c>
      <c r="O79" s="60">
        <f>SUM(O74:O78)</f>
        <v>0</v>
      </c>
      <c r="P79" s="60">
        <f>SUM(P74:P78)</f>
        <v>0</v>
      </c>
      <c r="Q79" s="18"/>
      <c r="R79" s="60">
        <f>SUM(L79:P79)</f>
        <v>0</v>
      </c>
    </row>
    <row r="80" spans="1:18" ht="16.2" thickTop="1" x14ac:dyDescent="0.3">
      <c r="E80" s="61"/>
      <c r="H80" s="62"/>
      <c r="I80" s="63"/>
      <c r="J80" s="64" t="s">
        <v>27</v>
      </c>
      <c r="K80" s="3"/>
      <c r="L80" s="65">
        <f>L53+L57+L71+L79+L63</f>
        <v>0</v>
      </c>
      <c r="M80" s="65">
        <f>M53+M57+M71+M79+M63</f>
        <v>0</v>
      </c>
      <c r="N80" s="65">
        <f>N53+N57+N71+N79+N63</f>
        <v>0</v>
      </c>
      <c r="O80" s="65">
        <f>O53+O57+O71+O79+O63</f>
        <v>0</v>
      </c>
      <c r="P80" s="65">
        <f>P53+P57+P71+P79+P63</f>
        <v>0</v>
      </c>
      <c r="Q80" s="66"/>
      <c r="R80" s="65">
        <f>SUM(L80:P80)</f>
        <v>0</v>
      </c>
    </row>
    <row r="81" spans="1:18" x14ac:dyDescent="0.3">
      <c r="E81" s="61"/>
      <c r="G81" s="63"/>
      <c r="H81" s="67"/>
      <c r="I81" s="68"/>
      <c r="J81" s="68" t="s">
        <v>62</v>
      </c>
      <c r="K81" s="69"/>
      <c r="L81" s="70">
        <f>L80-L76-L43</f>
        <v>0</v>
      </c>
      <c r="M81" s="70">
        <f t="shared" ref="M81:P81" si="36">M80-M76-M43</f>
        <v>0</v>
      </c>
      <c r="N81" s="70">
        <f t="shared" si="36"/>
        <v>0</v>
      </c>
      <c r="O81" s="70">
        <f t="shared" si="36"/>
        <v>0</v>
      </c>
      <c r="P81" s="70">
        <f t="shared" si="36"/>
        <v>0</v>
      </c>
      <c r="Q81" s="66"/>
      <c r="R81" s="65"/>
    </row>
    <row r="82" spans="1:18" x14ac:dyDescent="0.3">
      <c r="E82" s="104" t="s">
        <v>64</v>
      </c>
      <c r="F82" s="105"/>
      <c r="G82" s="105"/>
      <c r="H82" s="106"/>
      <c r="I82" s="71"/>
      <c r="J82" s="71" t="s">
        <v>63</v>
      </c>
      <c r="K82" s="72">
        <v>0.37</v>
      </c>
      <c r="L82" s="46">
        <f>L81*$K$82</f>
        <v>0</v>
      </c>
      <c r="M82" s="46">
        <f>M81*$K$82</f>
        <v>0</v>
      </c>
      <c r="N82" s="46">
        <f>N81*$K$82</f>
        <v>0</v>
      </c>
      <c r="O82" s="46">
        <f>O81*$K$82</f>
        <v>0</v>
      </c>
      <c r="P82" s="46">
        <f>P81*$K$82</f>
        <v>0</v>
      </c>
      <c r="Q82" s="46"/>
      <c r="R82" s="17">
        <f>SUM(L82:P82)</f>
        <v>0</v>
      </c>
    </row>
    <row r="83" spans="1:18" x14ac:dyDescent="0.3">
      <c r="E83" s="98" t="s">
        <v>31</v>
      </c>
      <c r="F83" s="98"/>
      <c r="G83" s="98"/>
      <c r="H83" s="79">
        <v>0.37</v>
      </c>
      <c r="I83" s="63"/>
      <c r="J83" s="63" t="s">
        <v>28</v>
      </c>
      <c r="K83" s="73"/>
      <c r="L83" s="74">
        <f>L82+L80</f>
        <v>0</v>
      </c>
      <c r="M83" s="74">
        <f>M82+M80</f>
        <v>0</v>
      </c>
      <c r="N83" s="74">
        <f>N82+N80</f>
        <v>0</v>
      </c>
      <c r="O83" s="74">
        <f>O82+O80</f>
        <v>0</v>
      </c>
      <c r="P83" s="74">
        <f>P82+P80</f>
        <v>0</v>
      </c>
      <c r="Q83" s="66"/>
      <c r="R83" s="75">
        <f>SUM(L83:P83)</f>
        <v>0</v>
      </c>
    </row>
    <row r="84" spans="1:18" x14ac:dyDescent="0.3">
      <c r="E84" s="98" t="s">
        <v>32</v>
      </c>
      <c r="F84" s="98"/>
      <c r="G84" s="98"/>
      <c r="H84" s="79">
        <v>0.12</v>
      </c>
    </row>
    <row r="86" spans="1:18" x14ac:dyDescent="0.3">
      <c r="A86" s="103" t="s">
        <v>78</v>
      </c>
    </row>
    <row r="87" spans="1:18" x14ac:dyDescent="0.3">
      <c r="A87" s="101" t="s">
        <v>74</v>
      </c>
    </row>
    <row r="88" spans="1:18" x14ac:dyDescent="0.3">
      <c r="A88" s="102" t="s">
        <v>77</v>
      </c>
    </row>
  </sheetData>
  <sheetProtection insertColumns="0" insertRows="0"/>
  <mergeCells count="23">
    <mergeCell ref="F79:K79"/>
    <mergeCell ref="E83:G83"/>
    <mergeCell ref="E82:H82"/>
    <mergeCell ref="E84:G84"/>
    <mergeCell ref="F63:K63"/>
    <mergeCell ref="F53:K53"/>
    <mergeCell ref="F71:K71"/>
    <mergeCell ref="A3:B3"/>
    <mergeCell ref="A4:B4"/>
    <mergeCell ref="C4:K4"/>
    <mergeCell ref="A51:K51"/>
    <mergeCell ref="A52:K52"/>
    <mergeCell ref="A1:R2"/>
    <mergeCell ref="R5:R6"/>
    <mergeCell ref="B38:C38"/>
    <mergeCell ref="B36:C36"/>
    <mergeCell ref="B34:C34"/>
    <mergeCell ref="M5:M6"/>
    <mergeCell ref="N5:N6"/>
    <mergeCell ref="A5:B5"/>
    <mergeCell ref="L5:L6"/>
    <mergeCell ref="O5:O6"/>
    <mergeCell ref="P5:P6"/>
  </mergeCells>
  <hyperlinks>
    <hyperlink ref="C44" r:id="rId1" xr:uid="{00000000-0004-0000-0000-000000000000}"/>
    <hyperlink ref="C57" r:id="rId2" xr:uid="{00000000-0004-0000-0000-000001000000}"/>
    <hyperlink ref="C50" r:id="rId3" xr:uid="{00000000-0004-0000-0000-000002000000}"/>
    <hyperlink ref="B63" r:id="rId4" display="*All SCSU purchasing guidelines and requierments apply to sponsored project funding" xr:uid="{00000000-0004-0000-0000-000003000000}"/>
  </hyperlinks>
  <pageMargins left="0.25" right="0.2" top="0.25" bottom="0.25" header="0.3" footer="0.3"/>
  <pageSetup scale="39" orientation="landscape"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e523e53-bc9d-46e9-b893-fafea3735b7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55F43B0DDC9B429D2438CB2034F35C" ma:contentTypeVersion="17" ma:contentTypeDescription="Create a new document." ma:contentTypeScope="" ma:versionID="497143f8b01dd2c88d17075799382823">
  <xsd:schema xmlns:xsd="http://www.w3.org/2001/XMLSchema" xmlns:xs="http://www.w3.org/2001/XMLSchema" xmlns:p="http://schemas.microsoft.com/office/2006/metadata/properties" xmlns:ns3="c6258e3a-51e2-40fc-a701-03820969bd6a" xmlns:ns4="3e523e53-bc9d-46e9-b893-fafea3735b74" targetNamespace="http://schemas.microsoft.com/office/2006/metadata/properties" ma:root="true" ma:fieldsID="86db4bcb66aadd292b61ee813c047cf5" ns3:_="" ns4:_="">
    <xsd:import namespace="c6258e3a-51e2-40fc-a701-03820969bd6a"/>
    <xsd:import namespace="3e523e53-bc9d-46e9-b893-fafea3735b7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DateTaken"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58e3a-51e2-40fc-a701-03820969bd6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523e53-bc9d-46e9-b893-fafea3735b7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7961C-A107-43BF-BD7B-6B9219F51580}">
  <ds:schemaRefs>
    <ds:schemaRef ds:uri="http://www.w3.org/XML/1998/namespace"/>
    <ds:schemaRef ds:uri="http://purl.org/dc/terms/"/>
    <ds:schemaRef ds:uri="http://purl.org/dc/elements/1.1/"/>
    <ds:schemaRef ds:uri="http://schemas.microsoft.com/office/2006/documentManagement/types"/>
    <ds:schemaRef ds:uri="c6258e3a-51e2-40fc-a701-03820969bd6a"/>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e523e53-bc9d-46e9-b893-fafea3735b74"/>
  </ds:schemaRefs>
</ds:datastoreItem>
</file>

<file path=customXml/itemProps2.xml><?xml version="1.0" encoding="utf-8"?>
<ds:datastoreItem xmlns:ds="http://schemas.openxmlformats.org/officeDocument/2006/customXml" ds:itemID="{A756D1FB-A3B3-44A5-88EC-B0BB1A305CCA}">
  <ds:schemaRefs>
    <ds:schemaRef ds:uri="http://schemas.microsoft.com/sharepoint/v3/contenttype/forms"/>
  </ds:schemaRefs>
</ds:datastoreItem>
</file>

<file path=customXml/itemProps3.xml><?xml version="1.0" encoding="utf-8"?>
<ds:datastoreItem xmlns:ds="http://schemas.openxmlformats.org/officeDocument/2006/customXml" ds:itemID="{0582357C-658E-4835-B214-E41485941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58e3a-51e2-40fc-a701-03820969bd6a"/>
    <ds:schemaRef ds:uri="3e523e53-bc9d-46e9-b893-fafea3735b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Sponsored Project Budget</vt:lpstr>
    </vt:vector>
  </TitlesOfParts>
  <Company>St. Cloud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Robillard, Megan M.</dc:creator>
  <cp:lastModifiedBy>Kuznia, Jodi L</cp:lastModifiedBy>
  <cp:lastPrinted>2017-11-16T19:11:20Z</cp:lastPrinted>
  <dcterms:created xsi:type="dcterms:W3CDTF">2017-10-30T19:23:12Z</dcterms:created>
  <dcterms:modified xsi:type="dcterms:W3CDTF">2023-08-29T16:12:49Z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0x010100F655F43B0DDC9B429D2438CB2034F35C</vt:lpwstr>
  </property>
</Properties>
</file>